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Ex1.xml" ContentType="application/vnd.ms-office.chartex+xml"/>
  <Override PartName="/xl/charts/style1.xml" ContentType="application/vnd.ms-office.chartstyle+xml"/>
  <Override PartName="/xl/charts/colors1.xml" ContentType="application/vnd.ms-office.chartcolorstyle+xml"/>
  <Override PartName="/xl/charts/chart1.xml" ContentType="application/vnd.openxmlformats-officedocument.drawingml.chart+xml"/>
  <Override PartName="/xl/charts/style2.xml" ContentType="application/vnd.ms-office.chartstyle+xml"/>
  <Override PartName="/xl/charts/colors2.xml" ContentType="application/vnd.ms-office.chartcolorstyle+xml"/>
  <Override PartName="/xl/charts/chart2.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drawings/drawing3.xml" ContentType="application/vnd.openxmlformats-officedocument.drawing+xml"/>
  <Override PartName="/xl/tables/table2.xml" ContentType="application/vnd.openxmlformats-officedocument.spreadsheetml.table+xml"/>
  <Override PartName="/xl/comments2.xml" ContentType="application/vnd.openxmlformats-officedocument.spreadsheetml.comments+xml"/>
  <Override PartName="/xl/drawings/drawing4.xml" ContentType="application/vnd.openxmlformats-officedocument.drawing+xml"/>
  <Override PartName="/xl/tables/table3.xml" ContentType="application/vnd.openxmlformats-officedocument.spreadsheetml.table+xml"/>
  <Override PartName="/xl/comments3.xml" ContentType="application/vnd.openxmlformats-officedocument.spreadsheetml.comments+xml"/>
  <Override PartName="/xl/drawings/drawing5.xml" ContentType="application/vnd.openxmlformats-officedocument.drawing+xml"/>
  <Override PartName="/xl/tables/table4.xml" ContentType="application/vnd.openxmlformats-officedocument.spreadsheetml.table+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https://ncstudents.sharepoint.com/sites/StudentProjects/Shared Documents/Project Management/Sustainable Development Goals (SDGs)/"/>
    </mc:Choice>
  </mc:AlternateContent>
  <xr:revisionPtr revIDLastSave="64" documentId="8_{F0CE0633-456D-4753-9F79-987E23A1D5F4}" xr6:coauthVersionLast="47" xr6:coauthVersionMax="47" xr10:uidLastSave="{463A4A66-CD8A-4A58-B47B-23EBBF4F1F31}"/>
  <bookViews>
    <workbookView xWindow="-19290" yWindow="-90" windowWidth="19380" windowHeight="10380" tabRatio="677" xr2:uid="{00000000-000D-0000-FFFF-FFFF00000000}"/>
  </bookViews>
  <sheets>
    <sheet name="SDG SUMMARY " sheetId="7" r:id="rId1"/>
    <sheet name="P&amp;C (PROGRAMS &amp; COURSES)" sheetId="1" r:id="rId2"/>
    <sheet name="BWR (BE WORLD READY)" sheetId="9" r:id="rId3"/>
    <sheet name="I-NC (INSIDE NC ARTICLES)" sheetId="10" r:id="rId4"/>
    <sheet name="SPD (SUSTAINABILITY PROJECTS)" sheetId="11" r:id="rId5"/>
    <sheet name="SDG GOALS AND TARGETS" sheetId="5" r:id="rId6"/>
    <sheet name="SDG COMPETENCY KEYWORDS" sheetId="8" r:id="rId7"/>
    <sheet name="SUPPORTING INFO" sheetId="2" r:id="rId8"/>
  </sheets>
  <externalReferences>
    <externalReference r:id="rId9"/>
    <externalReference r:id="rId10"/>
    <externalReference r:id="rId11"/>
    <externalReference r:id="rId12"/>
    <externalReference r:id="rId13"/>
  </externalReferences>
  <definedNames>
    <definedName name="_xlnm._FilterDatabase" localSheetId="0" hidden="1">'SDG SUMMARY '!$B$2:$H$20</definedName>
    <definedName name="_xlchart.v1.0" hidden="1">'SDG SUMMARY '!$B$4:$B$20</definedName>
    <definedName name="_xlchart.v1.1" hidden="1">'SDG SUMMARY '!$C$4:$C$20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32" i="1" l="1"/>
  <c r="K232" i="1"/>
  <c r="L232" i="1"/>
  <c r="M232" i="1"/>
  <c r="N232" i="1"/>
  <c r="O232" i="1"/>
  <c r="P232" i="1"/>
  <c r="Q232" i="1"/>
  <c r="R232" i="1"/>
  <c r="S232" i="1"/>
  <c r="T232" i="1"/>
  <c r="U232" i="1"/>
  <c r="V232" i="1"/>
  <c r="W232" i="1"/>
  <c r="X232" i="1"/>
  <c r="Y232" i="1"/>
  <c r="Z232" i="1"/>
  <c r="AA232" i="1"/>
  <c r="J233" i="1"/>
  <c r="K233" i="1"/>
  <c r="L233" i="1"/>
  <c r="M233" i="1"/>
  <c r="N233" i="1"/>
  <c r="O233" i="1"/>
  <c r="P233" i="1"/>
  <c r="Q233" i="1"/>
  <c r="R233" i="1"/>
  <c r="S233" i="1"/>
  <c r="T233" i="1"/>
  <c r="U233" i="1"/>
  <c r="V233" i="1"/>
  <c r="W233" i="1"/>
  <c r="X233" i="1"/>
  <c r="Y233" i="1"/>
  <c r="Z233" i="1"/>
  <c r="AA233" i="1"/>
  <c r="J234" i="1"/>
  <c r="K234" i="1"/>
  <c r="L234" i="1"/>
  <c r="M234" i="1"/>
  <c r="N234" i="1"/>
  <c r="O234" i="1"/>
  <c r="P234" i="1"/>
  <c r="Q234" i="1"/>
  <c r="R234" i="1"/>
  <c r="S234" i="1"/>
  <c r="T234" i="1"/>
  <c r="U234" i="1"/>
  <c r="V234" i="1"/>
  <c r="W234" i="1"/>
  <c r="X234" i="1"/>
  <c r="Y234" i="1"/>
  <c r="Z234" i="1"/>
  <c r="AA234" i="1"/>
  <c r="J235" i="1"/>
  <c r="K235" i="1"/>
  <c r="L235" i="1"/>
  <c r="M235" i="1"/>
  <c r="N235" i="1"/>
  <c r="O235" i="1"/>
  <c r="P235" i="1"/>
  <c r="Q235" i="1"/>
  <c r="R235" i="1"/>
  <c r="S235" i="1"/>
  <c r="T235" i="1"/>
  <c r="U235" i="1"/>
  <c r="V235" i="1"/>
  <c r="W235" i="1"/>
  <c r="X235" i="1"/>
  <c r="Y235" i="1"/>
  <c r="Z235" i="1"/>
  <c r="AA235" i="1"/>
  <c r="J236" i="1"/>
  <c r="K236" i="1"/>
  <c r="L236" i="1"/>
  <c r="M236" i="1"/>
  <c r="N236" i="1"/>
  <c r="O236" i="1"/>
  <c r="P236" i="1"/>
  <c r="Q236" i="1"/>
  <c r="R236" i="1"/>
  <c r="S236" i="1"/>
  <c r="T236" i="1"/>
  <c r="U236" i="1"/>
  <c r="V236" i="1"/>
  <c r="W236" i="1"/>
  <c r="X236" i="1"/>
  <c r="Y236" i="1"/>
  <c r="Z236" i="1"/>
  <c r="AA236" i="1"/>
  <c r="J237" i="1"/>
  <c r="K237" i="1"/>
  <c r="L237" i="1"/>
  <c r="M237" i="1"/>
  <c r="N237" i="1"/>
  <c r="O237" i="1"/>
  <c r="P237" i="1"/>
  <c r="Q237" i="1"/>
  <c r="R237" i="1"/>
  <c r="S237" i="1"/>
  <c r="T237" i="1"/>
  <c r="U237" i="1"/>
  <c r="V237" i="1"/>
  <c r="W237" i="1"/>
  <c r="X237" i="1"/>
  <c r="Y237" i="1"/>
  <c r="Z237" i="1"/>
  <c r="AA237" i="1"/>
  <c r="J238" i="1"/>
  <c r="K238" i="1"/>
  <c r="L238" i="1"/>
  <c r="M238" i="1"/>
  <c r="N238" i="1"/>
  <c r="O238" i="1"/>
  <c r="P238" i="1"/>
  <c r="Q238" i="1"/>
  <c r="R238" i="1"/>
  <c r="S238" i="1"/>
  <c r="T238" i="1"/>
  <c r="U238" i="1"/>
  <c r="V238" i="1"/>
  <c r="W238" i="1"/>
  <c r="X238" i="1"/>
  <c r="Y238" i="1"/>
  <c r="Z238" i="1"/>
  <c r="AA238" i="1"/>
  <c r="J239" i="1"/>
  <c r="K239" i="1"/>
  <c r="L239" i="1"/>
  <c r="M239" i="1"/>
  <c r="N239" i="1"/>
  <c r="O239" i="1"/>
  <c r="P239" i="1"/>
  <c r="Q239" i="1"/>
  <c r="R239" i="1"/>
  <c r="S239" i="1"/>
  <c r="T239" i="1"/>
  <c r="U239" i="1"/>
  <c r="V239" i="1"/>
  <c r="W239" i="1"/>
  <c r="X239" i="1"/>
  <c r="Y239" i="1"/>
  <c r="Z239" i="1"/>
  <c r="AA239" i="1"/>
  <c r="J240" i="1"/>
  <c r="K240" i="1"/>
  <c r="L240" i="1"/>
  <c r="M240" i="1"/>
  <c r="N240" i="1"/>
  <c r="O240" i="1"/>
  <c r="P240" i="1"/>
  <c r="Q240" i="1"/>
  <c r="R240" i="1"/>
  <c r="S240" i="1"/>
  <c r="T240" i="1"/>
  <c r="U240" i="1"/>
  <c r="V240" i="1"/>
  <c r="W240" i="1"/>
  <c r="X240" i="1"/>
  <c r="Y240" i="1"/>
  <c r="Z240" i="1"/>
  <c r="AA240" i="1"/>
  <c r="J241" i="1"/>
  <c r="K241" i="1"/>
  <c r="L241" i="1"/>
  <c r="M241" i="1"/>
  <c r="N241" i="1"/>
  <c r="O241" i="1"/>
  <c r="P241" i="1"/>
  <c r="Q241" i="1"/>
  <c r="R241" i="1"/>
  <c r="S241" i="1"/>
  <c r="T241" i="1"/>
  <c r="U241" i="1"/>
  <c r="V241" i="1"/>
  <c r="W241" i="1"/>
  <c r="X241" i="1"/>
  <c r="Y241" i="1"/>
  <c r="Z241" i="1"/>
  <c r="AA241" i="1"/>
  <c r="J242" i="1"/>
  <c r="K242" i="1"/>
  <c r="L242" i="1"/>
  <c r="M242" i="1"/>
  <c r="N242" i="1"/>
  <c r="O242" i="1"/>
  <c r="P242" i="1"/>
  <c r="Q242" i="1"/>
  <c r="R242" i="1"/>
  <c r="S242" i="1"/>
  <c r="T242" i="1"/>
  <c r="U242" i="1"/>
  <c r="V242" i="1"/>
  <c r="W242" i="1"/>
  <c r="X242" i="1"/>
  <c r="Y242" i="1"/>
  <c r="Z242" i="1"/>
  <c r="AA242" i="1"/>
  <c r="J243" i="1"/>
  <c r="K243" i="1"/>
  <c r="L243" i="1"/>
  <c r="M243" i="1"/>
  <c r="N243" i="1"/>
  <c r="O243" i="1"/>
  <c r="P243" i="1"/>
  <c r="Q243" i="1"/>
  <c r="R243" i="1"/>
  <c r="S243" i="1"/>
  <c r="T243" i="1"/>
  <c r="U243" i="1"/>
  <c r="V243" i="1"/>
  <c r="W243" i="1"/>
  <c r="X243" i="1"/>
  <c r="Y243" i="1"/>
  <c r="Z243" i="1"/>
  <c r="AA243" i="1"/>
  <c r="J244" i="1"/>
  <c r="K244" i="1"/>
  <c r="L244" i="1"/>
  <c r="M244" i="1"/>
  <c r="N244" i="1"/>
  <c r="O244" i="1"/>
  <c r="P244" i="1"/>
  <c r="Q244" i="1"/>
  <c r="R244" i="1"/>
  <c r="S244" i="1"/>
  <c r="T244" i="1"/>
  <c r="U244" i="1"/>
  <c r="V244" i="1"/>
  <c r="W244" i="1"/>
  <c r="X244" i="1"/>
  <c r="Y244" i="1"/>
  <c r="Z244" i="1"/>
  <c r="AA244" i="1"/>
  <c r="J245" i="1"/>
  <c r="K245" i="1"/>
  <c r="L245" i="1"/>
  <c r="M245" i="1"/>
  <c r="N245" i="1"/>
  <c r="O245" i="1"/>
  <c r="P245" i="1"/>
  <c r="Q245" i="1"/>
  <c r="R245" i="1"/>
  <c r="S245" i="1"/>
  <c r="T245" i="1"/>
  <c r="U245" i="1"/>
  <c r="V245" i="1"/>
  <c r="W245" i="1"/>
  <c r="X245" i="1"/>
  <c r="Y245" i="1"/>
  <c r="Z245" i="1"/>
  <c r="AA245" i="1"/>
  <c r="J246" i="1"/>
  <c r="K246" i="1"/>
  <c r="L246" i="1"/>
  <c r="M246" i="1"/>
  <c r="N246" i="1"/>
  <c r="O246" i="1"/>
  <c r="P246" i="1"/>
  <c r="Q246" i="1"/>
  <c r="R246" i="1"/>
  <c r="S246" i="1"/>
  <c r="T246" i="1"/>
  <c r="U246" i="1"/>
  <c r="V246" i="1"/>
  <c r="W246" i="1"/>
  <c r="X246" i="1"/>
  <c r="Y246" i="1"/>
  <c r="Z246" i="1"/>
  <c r="AA246" i="1"/>
  <c r="J247" i="1"/>
  <c r="K247" i="1"/>
  <c r="L247" i="1"/>
  <c r="M247" i="1"/>
  <c r="N247" i="1"/>
  <c r="O247" i="1"/>
  <c r="P247" i="1"/>
  <c r="Q247" i="1"/>
  <c r="R247" i="1"/>
  <c r="S247" i="1"/>
  <c r="T247" i="1"/>
  <c r="U247" i="1"/>
  <c r="V247" i="1"/>
  <c r="W247" i="1"/>
  <c r="X247" i="1"/>
  <c r="Y247" i="1"/>
  <c r="Z247" i="1"/>
  <c r="AA247" i="1"/>
  <c r="J248" i="1"/>
  <c r="K248" i="1"/>
  <c r="L248" i="1"/>
  <c r="M248" i="1"/>
  <c r="N248" i="1"/>
  <c r="O248" i="1"/>
  <c r="P248" i="1"/>
  <c r="Q248" i="1"/>
  <c r="R248" i="1"/>
  <c r="S248" i="1"/>
  <c r="T248" i="1"/>
  <c r="U248" i="1"/>
  <c r="V248" i="1"/>
  <c r="W248" i="1"/>
  <c r="X248" i="1"/>
  <c r="Y248" i="1"/>
  <c r="Z248" i="1"/>
  <c r="AA248" i="1"/>
  <c r="J249" i="1"/>
  <c r="K249" i="1"/>
  <c r="L249" i="1"/>
  <c r="M249" i="1"/>
  <c r="N249" i="1"/>
  <c r="O249" i="1"/>
  <c r="P249" i="1"/>
  <c r="Q249" i="1"/>
  <c r="R249" i="1"/>
  <c r="S249" i="1"/>
  <c r="T249" i="1"/>
  <c r="U249" i="1"/>
  <c r="V249" i="1"/>
  <c r="W249" i="1"/>
  <c r="X249" i="1"/>
  <c r="Y249" i="1"/>
  <c r="Z249" i="1"/>
  <c r="AA249" i="1"/>
  <c r="J250" i="1"/>
  <c r="K250" i="1"/>
  <c r="L250" i="1"/>
  <c r="M250" i="1"/>
  <c r="N250" i="1"/>
  <c r="O250" i="1"/>
  <c r="P250" i="1"/>
  <c r="Q250" i="1"/>
  <c r="R250" i="1"/>
  <c r="S250" i="1"/>
  <c r="T250" i="1"/>
  <c r="U250" i="1"/>
  <c r="V250" i="1"/>
  <c r="W250" i="1"/>
  <c r="X250" i="1"/>
  <c r="Y250" i="1"/>
  <c r="Z250" i="1"/>
  <c r="AA250" i="1"/>
  <c r="J251" i="1"/>
  <c r="K251" i="1"/>
  <c r="L251" i="1"/>
  <c r="M251" i="1"/>
  <c r="N251" i="1"/>
  <c r="O251" i="1"/>
  <c r="P251" i="1"/>
  <c r="Q251" i="1"/>
  <c r="R251" i="1"/>
  <c r="S251" i="1"/>
  <c r="T251" i="1"/>
  <c r="U251" i="1"/>
  <c r="V251" i="1"/>
  <c r="W251" i="1"/>
  <c r="X251" i="1"/>
  <c r="Y251" i="1"/>
  <c r="Z251" i="1"/>
  <c r="AA251" i="1"/>
  <c r="J252" i="1"/>
  <c r="K252" i="1"/>
  <c r="L252" i="1"/>
  <c r="M252" i="1"/>
  <c r="N252" i="1"/>
  <c r="O252" i="1"/>
  <c r="P252" i="1"/>
  <c r="Q252" i="1"/>
  <c r="R252" i="1"/>
  <c r="S252" i="1"/>
  <c r="T252" i="1"/>
  <c r="U252" i="1"/>
  <c r="V252" i="1"/>
  <c r="W252" i="1"/>
  <c r="X252" i="1"/>
  <c r="Y252" i="1"/>
  <c r="Z252" i="1"/>
  <c r="AA252" i="1"/>
  <c r="J253" i="1"/>
  <c r="K253" i="1"/>
  <c r="L253" i="1"/>
  <c r="M253" i="1"/>
  <c r="N253" i="1"/>
  <c r="O253" i="1"/>
  <c r="P253" i="1"/>
  <c r="Q253" i="1"/>
  <c r="R253" i="1"/>
  <c r="S253" i="1"/>
  <c r="T253" i="1"/>
  <c r="U253" i="1"/>
  <c r="V253" i="1"/>
  <c r="W253" i="1"/>
  <c r="X253" i="1"/>
  <c r="Y253" i="1"/>
  <c r="Z253" i="1"/>
  <c r="AA253" i="1"/>
  <c r="J254" i="1"/>
  <c r="K254" i="1"/>
  <c r="L254" i="1"/>
  <c r="M254" i="1"/>
  <c r="N254" i="1"/>
  <c r="O254" i="1"/>
  <c r="P254" i="1"/>
  <c r="Q254" i="1"/>
  <c r="R254" i="1"/>
  <c r="S254" i="1"/>
  <c r="T254" i="1"/>
  <c r="U254" i="1"/>
  <c r="V254" i="1"/>
  <c r="W254" i="1"/>
  <c r="X254" i="1"/>
  <c r="Y254" i="1"/>
  <c r="Z254" i="1"/>
  <c r="AA254" i="1"/>
  <c r="J255" i="1"/>
  <c r="K255" i="1"/>
  <c r="L255" i="1"/>
  <c r="M255" i="1"/>
  <c r="N255" i="1"/>
  <c r="O255" i="1"/>
  <c r="P255" i="1"/>
  <c r="Q255" i="1"/>
  <c r="R255" i="1"/>
  <c r="S255" i="1"/>
  <c r="T255" i="1"/>
  <c r="U255" i="1"/>
  <c r="V255" i="1"/>
  <c r="W255" i="1"/>
  <c r="X255" i="1"/>
  <c r="Y255" i="1"/>
  <c r="Z255" i="1"/>
  <c r="AA255" i="1"/>
  <c r="J256" i="1"/>
  <c r="K256" i="1"/>
  <c r="L256" i="1"/>
  <c r="M256" i="1"/>
  <c r="N256" i="1"/>
  <c r="O256" i="1"/>
  <c r="P256" i="1"/>
  <c r="Q256" i="1"/>
  <c r="R256" i="1"/>
  <c r="S256" i="1"/>
  <c r="T256" i="1"/>
  <c r="U256" i="1"/>
  <c r="V256" i="1"/>
  <c r="W256" i="1"/>
  <c r="X256" i="1"/>
  <c r="Y256" i="1"/>
  <c r="Z256" i="1"/>
  <c r="AA256" i="1"/>
  <c r="J257" i="1"/>
  <c r="K257" i="1"/>
  <c r="L257" i="1"/>
  <c r="M257" i="1"/>
  <c r="N257" i="1"/>
  <c r="O257" i="1"/>
  <c r="P257" i="1"/>
  <c r="Q257" i="1"/>
  <c r="R257" i="1"/>
  <c r="S257" i="1"/>
  <c r="T257" i="1"/>
  <c r="U257" i="1"/>
  <c r="V257" i="1"/>
  <c r="W257" i="1"/>
  <c r="X257" i="1"/>
  <c r="Y257" i="1"/>
  <c r="Z257" i="1"/>
  <c r="AA257" i="1"/>
  <c r="J258" i="1"/>
  <c r="K258" i="1"/>
  <c r="L258" i="1"/>
  <c r="M258" i="1"/>
  <c r="N258" i="1"/>
  <c r="O258" i="1"/>
  <c r="P258" i="1"/>
  <c r="Q258" i="1"/>
  <c r="R258" i="1"/>
  <c r="S258" i="1"/>
  <c r="T258" i="1"/>
  <c r="U258" i="1"/>
  <c r="V258" i="1"/>
  <c r="W258" i="1"/>
  <c r="X258" i="1"/>
  <c r="Y258" i="1"/>
  <c r="Z258" i="1"/>
  <c r="AA258" i="1"/>
  <c r="J259" i="1"/>
  <c r="K259" i="1"/>
  <c r="L259" i="1"/>
  <c r="M259" i="1"/>
  <c r="N259" i="1"/>
  <c r="O259" i="1"/>
  <c r="P259" i="1"/>
  <c r="Q259" i="1"/>
  <c r="R259" i="1"/>
  <c r="S259" i="1"/>
  <c r="T259" i="1"/>
  <c r="U259" i="1"/>
  <c r="V259" i="1"/>
  <c r="W259" i="1"/>
  <c r="X259" i="1"/>
  <c r="Y259" i="1"/>
  <c r="Z259" i="1"/>
  <c r="AA259" i="1"/>
  <c r="J260" i="1"/>
  <c r="K260" i="1"/>
  <c r="L260" i="1"/>
  <c r="M260" i="1"/>
  <c r="N260" i="1"/>
  <c r="O260" i="1"/>
  <c r="P260" i="1"/>
  <c r="Q260" i="1"/>
  <c r="R260" i="1"/>
  <c r="S260" i="1"/>
  <c r="T260" i="1"/>
  <c r="U260" i="1"/>
  <c r="V260" i="1"/>
  <c r="W260" i="1"/>
  <c r="X260" i="1"/>
  <c r="Y260" i="1"/>
  <c r="Z260" i="1"/>
  <c r="AA260" i="1"/>
  <c r="J261" i="1"/>
  <c r="K261" i="1"/>
  <c r="L261" i="1"/>
  <c r="M261" i="1"/>
  <c r="N261" i="1"/>
  <c r="O261" i="1"/>
  <c r="P261" i="1"/>
  <c r="Q261" i="1"/>
  <c r="R261" i="1"/>
  <c r="S261" i="1"/>
  <c r="T261" i="1"/>
  <c r="U261" i="1"/>
  <c r="V261" i="1"/>
  <c r="W261" i="1"/>
  <c r="X261" i="1"/>
  <c r="Y261" i="1"/>
  <c r="Z261" i="1"/>
  <c r="AA261" i="1"/>
  <c r="J262" i="1"/>
  <c r="K262" i="1"/>
  <c r="L262" i="1"/>
  <c r="M262" i="1"/>
  <c r="N262" i="1"/>
  <c r="O262" i="1"/>
  <c r="P262" i="1"/>
  <c r="Q262" i="1"/>
  <c r="R262" i="1"/>
  <c r="S262" i="1"/>
  <c r="T262" i="1"/>
  <c r="U262" i="1"/>
  <c r="V262" i="1"/>
  <c r="W262" i="1"/>
  <c r="X262" i="1"/>
  <c r="Y262" i="1"/>
  <c r="Z262" i="1"/>
  <c r="AA262" i="1"/>
  <c r="J263" i="1"/>
  <c r="K263" i="1"/>
  <c r="L263" i="1"/>
  <c r="M263" i="1"/>
  <c r="N263" i="1"/>
  <c r="O263" i="1"/>
  <c r="P263" i="1"/>
  <c r="Q263" i="1"/>
  <c r="R263" i="1"/>
  <c r="S263" i="1"/>
  <c r="T263" i="1"/>
  <c r="U263" i="1"/>
  <c r="V263" i="1"/>
  <c r="W263" i="1"/>
  <c r="X263" i="1"/>
  <c r="Y263" i="1"/>
  <c r="Z263" i="1"/>
  <c r="AA263" i="1"/>
  <c r="J264" i="1"/>
  <c r="K264" i="1"/>
  <c r="L264" i="1"/>
  <c r="M264" i="1"/>
  <c r="N264" i="1"/>
  <c r="O264" i="1"/>
  <c r="P264" i="1"/>
  <c r="Q264" i="1"/>
  <c r="R264" i="1"/>
  <c r="S264" i="1"/>
  <c r="T264" i="1"/>
  <c r="U264" i="1"/>
  <c r="V264" i="1"/>
  <c r="W264" i="1"/>
  <c r="X264" i="1"/>
  <c r="Y264" i="1"/>
  <c r="Z264" i="1"/>
  <c r="AA264" i="1"/>
  <c r="J265" i="1"/>
  <c r="K265" i="1"/>
  <c r="L265" i="1"/>
  <c r="M265" i="1"/>
  <c r="N265" i="1"/>
  <c r="O265" i="1"/>
  <c r="P265" i="1"/>
  <c r="Q265" i="1"/>
  <c r="R265" i="1"/>
  <c r="S265" i="1"/>
  <c r="T265" i="1"/>
  <c r="U265" i="1"/>
  <c r="V265" i="1"/>
  <c r="W265" i="1"/>
  <c r="X265" i="1"/>
  <c r="Y265" i="1"/>
  <c r="Z265" i="1"/>
  <c r="AA265" i="1"/>
  <c r="J266" i="1"/>
  <c r="K266" i="1"/>
  <c r="L266" i="1"/>
  <c r="M266" i="1"/>
  <c r="N266" i="1"/>
  <c r="O266" i="1"/>
  <c r="P266" i="1"/>
  <c r="Q266" i="1"/>
  <c r="R266" i="1"/>
  <c r="S266" i="1"/>
  <c r="T266" i="1"/>
  <c r="U266" i="1"/>
  <c r="V266" i="1"/>
  <c r="W266" i="1"/>
  <c r="X266" i="1"/>
  <c r="Y266" i="1"/>
  <c r="Z266" i="1"/>
  <c r="AA266" i="1"/>
  <c r="J267" i="1"/>
  <c r="K267" i="1"/>
  <c r="L267" i="1"/>
  <c r="M267" i="1"/>
  <c r="N267" i="1"/>
  <c r="O267" i="1"/>
  <c r="P267" i="1"/>
  <c r="Q267" i="1"/>
  <c r="R267" i="1"/>
  <c r="S267" i="1"/>
  <c r="T267" i="1"/>
  <c r="U267" i="1"/>
  <c r="V267" i="1"/>
  <c r="W267" i="1"/>
  <c r="X267" i="1"/>
  <c r="Y267" i="1"/>
  <c r="Z267" i="1"/>
  <c r="AA267" i="1"/>
  <c r="J268" i="1"/>
  <c r="K268" i="1"/>
  <c r="L268" i="1"/>
  <c r="M268" i="1"/>
  <c r="N268" i="1"/>
  <c r="O268" i="1"/>
  <c r="P268" i="1"/>
  <c r="Q268" i="1"/>
  <c r="R268" i="1"/>
  <c r="S268" i="1"/>
  <c r="T268" i="1"/>
  <c r="U268" i="1"/>
  <c r="V268" i="1"/>
  <c r="W268" i="1"/>
  <c r="X268" i="1"/>
  <c r="Y268" i="1"/>
  <c r="Z268" i="1"/>
  <c r="AA268" i="1"/>
  <c r="J269" i="1"/>
  <c r="K269" i="1"/>
  <c r="L269" i="1"/>
  <c r="M269" i="1"/>
  <c r="N269" i="1"/>
  <c r="O269" i="1"/>
  <c r="P269" i="1"/>
  <c r="Q269" i="1"/>
  <c r="R269" i="1"/>
  <c r="S269" i="1"/>
  <c r="T269" i="1"/>
  <c r="U269" i="1"/>
  <c r="V269" i="1"/>
  <c r="W269" i="1"/>
  <c r="X269" i="1"/>
  <c r="Y269" i="1"/>
  <c r="Z269" i="1"/>
  <c r="AA269" i="1"/>
  <c r="J270" i="1"/>
  <c r="K270" i="1"/>
  <c r="L270" i="1"/>
  <c r="M270" i="1"/>
  <c r="N270" i="1"/>
  <c r="O270" i="1"/>
  <c r="P270" i="1"/>
  <c r="Q270" i="1"/>
  <c r="R270" i="1"/>
  <c r="S270" i="1"/>
  <c r="T270" i="1"/>
  <c r="U270" i="1"/>
  <c r="V270" i="1"/>
  <c r="W270" i="1"/>
  <c r="X270" i="1"/>
  <c r="Y270" i="1"/>
  <c r="Z270" i="1"/>
  <c r="AA270" i="1"/>
  <c r="J271" i="1"/>
  <c r="K271" i="1"/>
  <c r="L271" i="1"/>
  <c r="M271" i="1"/>
  <c r="N271" i="1"/>
  <c r="O271" i="1"/>
  <c r="P271" i="1"/>
  <c r="Q271" i="1"/>
  <c r="R271" i="1"/>
  <c r="S271" i="1"/>
  <c r="T271" i="1"/>
  <c r="U271" i="1"/>
  <c r="V271" i="1"/>
  <c r="W271" i="1"/>
  <c r="X271" i="1"/>
  <c r="Y271" i="1"/>
  <c r="Z271" i="1"/>
  <c r="AA271" i="1"/>
  <c r="J272" i="1"/>
  <c r="K272" i="1"/>
  <c r="L272" i="1"/>
  <c r="M272" i="1"/>
  <c r="N272" i="1"/>
  <c r="O272" i="1"/>
  <c r="P272" i="1"/>
  <c r="Q272" i="1"/>
  <c r="R272" i="1"/>
  <c r="S272" i="1"/>
  <c r="T272" i="1"/>
  <c r="U272" i="1"/>
  <c r="V272" i="1"/>
  <c r="W272" i="1"/>
  <c r="X272" i="1"/>
  <c r="Y272" i="1"/>
  <c r="Z272" i="1"/>
  <c r="AA272" i="1"/>
  <c r="J273" i="1"/>
  <c r="K273" i="1"/>
  <c r="L273" i="1"/>
  <c r="M273" i="1"/>
  <c r="N273" i="1"/>
  <c r="O273" i="1"/>
  <c r="P273" i="1"/>
  <c r="Q273" i="1"/>
  <c r="R273" i="1"/>
  <c r="S273" i="1"/>
  <c r="T273" i="1"/>
  <c r="U273" i="1"/>
  <c r="V273" i="1"/>
  <c r="W273" i="1"/>
  <c r="X273" i="1"/>
  <c r="Y273" i="1"/>
  <c r="Z273" i="1"/>
  <c r="AA273" i="1"/>
  <c r="J274" i="1"/>
  <c r="K274" i="1"/>
  <c r="L274" i="1"/>
  <c r="M274" i="1"/>
  <c r="N274" i="1"/>
  <c r="O274" i="1"/>
  <c r="P274" i="1"/>
  <c r="Q274" i="1"/>
  <c r="R274" i="1"/>
  <c r="S274" i="1"/>
  <c r="T274" i="1"/>
  <c r="U274" i="1"/>
  <c r="V274" i="1"/>
  <c r="W274" i="1"/>
  <c r="X274" i="1"/>
  <c r="Y274" i="1"/>
  <c r="Z274" i="1"/>
  <c r="AA274" i="1"/>
  <c r="J275" i="1"/>
  <c r="K275" i="1"/>
  <c r="L275" i="1"/>
  <c r="M275" i="1"/>
  <c r="N275" i="1"/>
  <c r="O275" i="1"/>
  <c r="P275" i="1"/>
  <c r="Q275" i="1"/>
  <c r="R275" i="1"/>
  <c r="S275" i="1"/>
  <c r="T275" i="1"/>
  <c r="U275" i="1"/>
  <c r="V275" i="1"/>
  <c r="W275" i="1"/>
  <c r="X275" i="1"/>
  <c r="Y275" i="1"/>
  <c r="Z275" i="1"/>
  <c r="AA275" i="1"/>
  <c r="J276" i="1"/>
  <c r="K276" i="1"/>
  <c r="L276" i="1"/>
  <c r="M276" i="1"/>
  <c r="N276" i="1"/>
  <c r="O276" i="1"/>
  <c r="P276" i="1"/>
  <c r="Q276" i="1"/>
  <c r="R276" i="1"/>
  <c r="S276" i="1"/>
  <c r="T276" i="1"/>
  <c r="U276" i="1"/>
  <c r="V276" i="1"/>
  <c r="W276" i="1"/>
  <c r="X276" i="1"/>
  <c r="Y276" i="1"/>
  <c r="Z276" i="1"/>
  <c r="AA276" i="1"/>
  <c r="J277" i="1"/>
  <c r="K277" i="1"/>
  <c r="L277" i="1"/>
  <c r="M277" i="1"/>
  <c r="N277" i="1"/>
  <c r="O277" i="1"/>
  <c r="P277" i="1"/>
  <c r="Q277" i="1"/>
  <c r="R277" i="1"/>
  <c r="S277" i="1"/>
  <c r="T277" i="1"/>
  <c r="U277" i="1"/>
  <c r="V277" i="1"/>
  <c r="W277" i="1"/>
  <c r="X277" i="1"/>
  <c r="Y277" i="1"/>
  <c r="Z277" i="1"/>
  <c r="AA277" i="1"/>
  <c r="J278" i="1"/>
  <c r="K278" i="1"/>
  <c r="L278" i="1"/>
  <c r="M278" i="1"/>
  <c r="N278" i="1"/>
  <c r="O278" i="1"/>
  <c r="P278" i="1"/>
  <c r="Q278" i="1"/>
  <c r="R278" i="1"/>
  <c r="S278" i="1"/>
  <c r="T278" i="1"/>
  <c r="U278" i="1"/>
  <c r="V278" i="1"/>
  <c r="W278" i="1"/>
  <c r="X278" i="1"/>
  <c r="Y278" i="1"/>
  <c r="Z278" i="1"/>
  <c r="AA278" i="1"/>
  <c r="J279" i="1"/>
  <c r="K279" i="1"/>
  <c r="L279" i="1"/>
  <c r="M279" i="1"/>
  <c r="N279" i="1"/>
  <c r="O279" i="1"/>
  <c r="P279" i="1"/>
  <c r="Q279" i="1"/>
  <c r="R279" i="1"/>
  <c r="S279" i="1"/>
  <c r="T279" i="1"/>
  <c r="U279" i="1"/>
  <c r="V279" i="1"/>
  <c r="W279" i="1"/>
  <c r="X279" i="1"/>
  <c r="Y279" i="1"/>
  <c r="Z279" i="1"/>
  <c r="AA279" i="1"/>
  <c r="J280" i="1"/>
  <c r="K280" i="1"/>
  <c r="L280" i="1"/>
  <c r="M280" i="1"/>
  <c r="N280" i="1"/>
  <c r="O280" i="1"/>
  <c r="P280" i="1"/>
  <c r="Q280" i="1"/>
  <c r="R280" i="1"/>
  <c r="S280" i="1"/>
  <c r="T280" i="1"/>
  <c r="U280" i="1"/>
  <c r="V280" i="1"/>
  <c r="W280" i="1"/>
  <c r="X280" i="1"/>
  <c r="Y280" i="1"/>
  <c r="Z280" i="1"/>
  <c r="AA280" i="1"/>
  <c r="J281" i="1"/>
  <c r="K281" i="1"/>
  <c r="L281" i="1"/>
  <c r="M281" i="1"/>
  <c r="N281" i="1"/>
  <c r="O281" i="1"/>
  <c r="P281" i="1"/>
  <c r="Q281" i="1"/>
  <c r="R281" i="1"/>
  <c r="S281" i="1"/>
  <c r="T281" i="1"/>
  <c r="U281" i="1"/>
  <c r="V281" i="1"/>
  <c r="W281" i="1"/>
  <c r="X281" i="1"/>
  <c r="Y281" i="1"/>
  <c r="Z281" i="1"/>
  <c r="AA281" i="1"/>
  <c r="J282" i="1"/>
  <c r="K282" i="1"/>
  <c r="L282" i="1"/>
  <c r="M282" i="1"/>
  <c r="N282" i="1"/>
  <c r="O282" i="1"/>
  <c r="P282" i="1"/>
  <c r="Q282" i="1"/>
  <c r="R282" i="1"/>
  <c r="S282" i="1"/>
  <c r="T282" i="1"/>
  <c r="U282" i="1"/>
  <c r="V282" i="1"/>
  <c r="W282" i="1"/>
  <c r="X282" i="1"/>
  <c r="Y282" i="1"/>
  <c r="Z282" i="1"/>
  <c r="AA282" i="1"/>
  <c r="J283" i="1"/>
  <c r="K283" i="1"/>
  <c r="L283" i="1"/>
  <c r="M283" i="1"/>
  <c r="N283" i="1"/>
  <c r="O283" i="1"/>
  <c r="P283" i="1"/>
  <c r="Q283" i="1"/>
  <c r="R283" i="1"/>
  <c r="S283" i="1"/>
  <c r="T283" i="1"/>
  <c r="U283" i="1"/>
  <c r="V283" i="1"/>
  <c r="W283" i="1"/>
  <c r="X283" i="1"/>
  <c r="Y283" i="1"/>
  <c r="Z283" i="1"/>
  <c r="AA283" i="1"/>
  <c r="J284" i="1"/>
  <c r="K284" i="1"/>
  <c r="L284" i="1"/>
  <c r="M284" i="1"/>
  <c r="N284" i="1"/>
  <c r="O284" i="1"/>
  <c r="P284" i="1"/>
  <c r="Q284" i="1"/>
  <c r="R284" i="1"/>
  <c r="S284" i="1"/>
  <c r="T284" i="1"/>
  <c r="U284" i="1"/>
  <c r="V284" i="1"/>
  <c r="W284" i="1"/>
  <c r="X284" i="1"/>
  <c r="Y284" i="1"/>
  <c r="Z284" i="1"/>
  <c r="AA284" i="1"/>
  <c r="J285" i="1"/>
  <c r="K285" i="1"/>
  <c r="L285" i="1"/>
  <c r="M285" i="1"/>
  <c r="N285" i="1"/>
  <c r="O285" i="1"/>
  <c r="P285" i="1"/>
  <c r="Q285" i="1"/>
  <c r="R285" i="1"/>
  <c r="S285" i="1"/>
  <c r="T285" i="1"/>
  <c r="U285" i="1"/>
  <c r="V285" i="1"/>
  <c r="W285" i="1"/>
  <c r="X285" i="1"/>
  <c r="Y285" i="1"/>
  <c r="Z285" i="1"/>
  <c r="AA285" i="1"/>
  <c r="J286" i="1"/>
  <c r="K286" i="1"/>
  <c r="L286" i="1"/>
  <c r="M286" i="1"/>
  <c r="N286" i="1"/>
  <c r="O286" i="1"/>
  <c r="P286" i="1"/>
  <c r="Q286" i="1"/>
  <c r="R286" i="1"/>
  <c r="S286" i="1"/>
  <c r="T286" i="1"/>
  <c r="U286" i="1"/>
  <c r="V286" i="1"/>
  <c r="W286" i="1"/>
  <c r="X286" i="1"/>
  <c r="Y286" i="1"/>
  <c r="Z286" i="1"/>
  <c r="AA286" i="1"/>
  <c r="J287" i="1"/>
  <c r="K287" i="1"/>
  <c r="L287" i="1"/>
  <c r="M287" i="1"/>
  <c r="N287" i="1"/>
  <c r="O287" i="1"/>
  <c r="P287" i="1"/>
  <c r="Q287" i="1"/>
  <c r="R287" i="1"/>
  <c r="S287" i="1"/>
  <c r="T287" i="1"/>
  <c r="U287" i="1"/>
  <c r="V287" i="1"/>
  <c r="W287" i="1"/>
  <c r="X287" i="1"/>
  <c r="Y287" i="1"/>
  <c r="Z287" i="1"/>
  <c r="AA287" i="1"/>
  <c r="J288" i="1"/>
  <c r="K288" i="1"/>
  <c r="L288" i="1"/>
  <c r="M288" i="1"/>
  <c r="N288" i="1"/>
  <c r="O288" i="1"/>
  <c r="P288" i="1"/>
  <c r="Q288" i="1"/>
  <c r="R288" i="1"/>
  <c r="S288" i="1"/>
  <c r="T288" i="1"/>
  <c r="U288" i="1"/>
  <c r="V288" i="1"/>
  <c r="W288" i="1"/>
  <c r="X288" i="1"/>
  <c r="Y288" i="1"/>
  <c r="Z288" i="1"/>
  <c r="AA288" i="1"/>
  <c r="J289" i="1"/>
  <c r="K289" i="1"/>
  <c r="L289" i="1"/>
  <c r="M289" i="1"/>
  <c r="N289" i="1"/>
  <c r="O289" i="1"/>
  <c r="P289" i="1"/>
  <c r="Q289" i="1"/>
  <c r="R289" i="1"/>
  <c r="S289" i="1"/>
  <c r="T289" i="1"/>
  <c r="U289" i="1"/>
  <c r="V289" i="1"/>
  <c r="W289" i="1"/>
  <c r="X289" i="1"/>
  <c r="Y289" i="1"/>
  <c r="Z289" i="1"/>
  <c r="AA289" i="1"/>
  <c r="J290" i="1"/>
  <c r="K290" i="1"/>
  <c r="L290" i="1"/>
  <c r="M290" i="1"/>
  <c r="N290" i="1"/>
  <c r="O290" i="1"/>
  <c r="P290" i="1"/>
  <c r="Q290" i="1"/>
  <c r="R290" i="1"/>
  <c r="S290" i="1"/>
  <c r="T290" i="1"/>
  <c r="U290" i="1"/>
  <c r="V290" i="1"/>
  <c r="W290" i="1"/>
  <c r="X290" i="1"/>
  <c r="Y290" i="1"/>
  <c r="Z290" i="1"/>
  <c r="AA290" i="1"/>
  <c r="J291" i="1"/>
  <c r="K291" i="1"/>
  <c r="L291" i="1"/>
  <c r="M291" i="1"/>
  <c r="N291" i="1"/>
  <c r="O291" i="1"/>
  <c r="P291" i="1"/>
  <c r="Q291" i="1"/>
  <c r="R291" i="1"/>
  <c r="S291" i="1"/>
  <c r="T291" i="1"/>
  <c r="U291" i="1"/>
  <c r="V291" i="1"/>
  <c r="W291" i="1"/>
  <c r="X291" i="1"/>
  <c r="Y291" i="1"/>
  <c r="Z291" i="1"/>
  <c r="AA291" i="1"/>
  <c r="J292" i="1"/>
  <c r="K292" i="1"/>
  <c r="L292" i="1"/>
  <c r="M292" i="1"/>
  <c r="N292" i="1"/>
  <c r="O292" i="1"/>
  <c r="P292" i="1"/>
  <c r="Q292" i="1"/>
  <c r="R292" i="1"/>
  <c r="S292" i="1"/>
  <c r="T292" i="1"/>
  <c r="U292" i="1"/>
  <c r="V292" i="1"/>
  <c r="W292" i="1"/>
  <c r="X292" i="1"/>
  <c r="Y292" i="1"/>
  <c r="Z292" i="1"/>
  <c r="AA292" i="1"/>
  <c r="J293" i="1"/>
  <c r="K293" i="1"/>
  <c r="L293" i="1"/>
  <c r="M293" i="1"/>
  <c r="N293" i="1"/>
  <c r="O293" i="1"/>
  <c r="P293" i="1"/>
  <c r="Q293" i="1"/>
  <c r="R293" i="1"/>
  <c r="S293" i="1"/>
  <c r="T293" i="1"/>
  <c r="U293" i="1"/>
  <c r="V293" i="1"/>
  <c r="W293" i="1"/>
  <c r="X293" i="1"/>
  <c r="Y293" i="1"/>
  <c r="Z293" i="1"/>
  <c r="AA293" i="1"/>
  <c r="J294" i="1"/>
  <c r="K294" i="1"/>
  <c r="L294" i="1"/>
  <c r="M294" i="1"/>
  <c r="N294" i="1"/>
  <c r="O294" i="1"/>
  <c r="P294" i="1"/>
  <c r="Q294" i="1"/>
  <c r="R294" i="1"/>
  <c r="S294" i="1"/>
  <c r="T294" i="1"/>
  <c r="U294" i="1"/>
  <c r="V294" i="1"/>
  <c r="W294" i="1"/>
  <c r="X294" i="1"/>
  <c r="Y294" i="1"/>
  <c r="Z294" i="1"/>
  <c r="AA294" i="1"/>
  <c r="J295" i="1"/>
  <c r="K295" i="1"/>
  <c r="L295" i="1"/>
  <c r="M295" i="1"/>
  <c r="N295" i="1"/>
  <c r="O295" i="1"/>
  <c r="P295" i="1"/>
  <c r="Q295" i="1"/>
  <c r="R295" i="1"/>
  <c r="S295" i="1"/>
  <c r="T295" i="1"/>
  <c r="U295" i="1"/>
  <c r="V295" i="1"/>
  <c r="W295" i="1"/>
  <c r="X295" i="1"/>
  <c r="Y295" i="1"/>
  <c r="Z295" i="1"/>
  <c r="AA295" i="1"/>
  <c r="J296" i="1"/>
  <c r="K296" i="1"/>
  <c r="L296" i="1"/>
  <c r="M296" i="1"/>
  <c r="N296" i="1"/>
  <c r="O296" i="1"/>
  <c r="P296" i="1"/>
  <c r="Q296" i="1"/>
  <c r="R296" i="1"/>
  <c r="S296" i="1"/>
  <c r="T296" i="1"/>
  <c r="U296" i="1"/>
  <c r="V296" i="1"/>
  <c r="W296" i="1"/>
  <c r="X296" i="1"/>
  <c r="Y296" i="1"/>
  <c r="Z296" i="1"/>
  <c r="AA296" i="1"/>
  <c r="J297" i="1"/>
  <c r="K297" i="1"/>
  <c r="L297" i="1"/>
  <c r="M297" i="1"/>
  <c r="N297" i="1"/>
  <c r="O297" i="1"/>
  <c r="P297" i="1"/>
  <c r="Q297" i="1"/>
  <c r="R297" i="1"/>
  <c r="S297" i="1"/>
  <c r="T297" i="1"/>
  <c r="U297" i="1"/>
  <c r="V297" i="1"/>
  <c r="W297" i="1"/>
  <c r="X297" i="1"/>
  <c r="Y297" i="1"/>
  <c r="Z297" i="1"/>
  <c r="AA297" i="1"/>
  <c r="J298" i="1"/>
  <c r="K298" i="1"/>
  <c r="L298" i="1"/>
  <c r="M298" i="1"/>
  <c r="N298" i="1"/>
  <c r="O298" i="1"/>
  <c r="P298" i="1"/>
  <c r="Q298" i="1"/>
  <c r="R298" i="1"/>
  <c r="S298" i="1"/>
  <c r="T298" i="1"/>
  <c r="U298" i="1"/>
  <c r="V298" i="1"/>
  <c r="W298" i="1"/>
  <c r="X298" i="1"/>
  <c r="Y298" i="1"/>
  <c r="Z298" i="1"/>
  <c r="AA298" i="1"/>
  <c r="J299" i="1"/>
  <c r="K299" i="1"/>
  <c r="L299" i="1"/>
  <c r="M299" i="1"/>
  <c r="N299" i="1"/>
  <c r="O299" i="1"/>
  <c r="P299" i="1"/>
  <c r="Q299" i="1"/>
  <c r="R299" i="1"/>
  <c r="S299" i="1"/>
  <c r="T299" i="1"/>
  <c r="U299" i="1"/>
  <c r="V299" i="1"/>
  <c r="W299" i="1"/>
  <c r="X299" i="1"/>
  <c r="Y299" i="1"/>
  <c r="Z299" i="1"/>
  <c r="AA299" i="1"/>
  <c r="J300" i="1"/>
  <c r="K300" i="1"/>
  <c r="L300" i="1"/>
  <c r="M300" i="1"/>
  <c r="N300" i="1"/>
  <c r="O300" i="1"/>
  <c r="P300" i="1"/>
  <c r="Q300" i="1"/>
  <c r="R300" i="1"/>
  <c r="S300" i="1"/>
  <c r="T300" i="1"/>
  <c r="U300" i="1"/>
  <c r="V300" i="1"/>
  <c r="W300" i="1"/>
  <c r="X300" i="1"/>
  <c r="Y300" i="1"/>
  <c r="Z300" i="1"/>
  <c r="AA300" i="1"/>
  <c r="J301" i="1"/>
  <c r="K301" i="1"/>
  <c r="L301" i="1"/>
  <c r="M301" i="1"/>
  <c r="N301" i="1"/>
  <c r="O301" i="1"/>
  <c r="P301" i="1"/>
  <c r="Q301" i="1"/>
  <c r="R301" i="1"/>
  <c r="S301" i="1"/>
  <c r="T301" i="1"/>
  <c r="U301" i="1"/>
  <c r="V301" i="1"/>
  <c r="W301" i="1"/>
  <c r="X301" i="1"/>
  <c r="Y301" i="1"/>
  <c r="Z301" i="1"/>
  <c r="AA301" i="1"/>
  <c r="J302" i="1"/>
  <c r="K302" i="1"/>
  <c r="L302" i="1"/>
  <c r="M302" i="1"/>
  <c r="N302" i="1"/>
  <c r="O302" i="1"/>
  <c r="P302" i="1"/>
  <c r="Q302" i="1"/>
  <c r="R302" i="1"/>
  <c r="S302" i="1"/>
  <c r="T302" i="1"/>
  <c r="U302" i="1"/>
  <c r="V302" i="1"/>
  <c r="W302" i="1"/>
  <c r="X302" i="1"/>
  <c r="Y302" i="1"/>
  <c r="Z302" i="1"/>
  <c r="AA302" i="1"/>
  <c r="J303" i="1"/>
  <c r="K303" i="1"/>
  <c r="L303" i="1"/>
  <c r="M303" i="1"/>
  <c r="N303" i="1"/>
  <c r="O303" i="1"/>
  <c r="P303" i="1"/>
  <c r="Q303" i="1"/>
  <c r="R303" i="1"/>
  <c r="S303" i="1"/>
  <c r="T303" i="1"/>
  <c r="U303" i="1"/>
  <c r="V303" i="1"/>
  <c r="W303" i="1"/>
  <c r="X303" i="1"/>
  <c r="Y303" i="1"/>
  <c r="Z303" i="1"/>
  <c r="AA303" i="1"/>
  <c r="J304" i="1"/>
  <c r="K304" i="1"/>
  <c r="L304" i="1"/>
  <c r="M304" i="1"/>
  <c r="N304" i="1"/>
  <c r="O304" i="1"/>
  <c r="P304" i="1"/>
  <c r="Q304" i="1"/>
  <c r="R304" i="1"/>
  <c r="S304" i="1"/>
  <c r="T304" i="1"/>
  <c r="U304" i="1"/>
  <c r="V304" i="1"/>
  <c r="W304" i="1"/>
  <c r="X304" i="1"/>
  <c r="Y304" i="1"/>
  <c r="Z304" i="1"/>
  <c r="AA304" i="1"/>
  <c r="J305" i="1"/>
  <c r="K305" i="1"/>
  <c r="L305" i="1"/>
  <c r="M305" i="1"/>
  <c r="N305" i="1"/>
  <c r="O305" i="1"/>
  <c r="P305" i="1"/>
  <c r="Q305" i="1"/>
  <c r="R305" i="1"/>
  <c r="S305" i="1"/>
  <c r="T305" i="1"/>
  <c r="U305" i="1"/>
  <c r="V305" i="1"/>
  <c r="W305" i="1"/>
  <c r="X305" i="1"/>
  <c r="Y305" i="1"/>
  <c r="Z305" i="1"/>
  <c r="AA305" i="1"/>
  <c r="J306" i="1"/>
  <c r="K306" i="1"/>
  <c r="L306" i="1"/>
  <c r="M306" i="1"/>
  <c r="N306" i="1"/>
  <c r="O306" i="1"/>
  <c r="P306" i="1"/>
  <c r="Q306" i="1"/>
  <c r="R306" i="1"/>
  <c r="S306" i="1"/>
  <c r="T306" i="1"/>
  <c r="U306" i="1"/>
  <c r="V306" i="1"/>
  <c r="W306" i="1"/>
  <c r="X306" i="1"/>
  <c r="Y306" i="1"/>
  <c r="Z306" i="1"/>
  <c r="AA306" i="1"/>
  <c r="J307" i="1"/>
  <c r="K307" i="1"/>
  <c r="L307" i="1"/>
  <c r="M307" i="1"/>
  <c r="N307" i="1"/>
  <c r="O307" i="1"/>
  <c r="P307" i="1"/>
  <c r="Q307" i="1"/>
  <c r="R307" i="1"/>
  <c r="S307" i="1"/>
  <c r="T307" i="1"/>
  <c r="U307" i="1"/>
  <c r="V307" i="1"/>
  <c r="W307" i="1"/>
  <c r="X307" i="1"/>
  <c r="Y307" i="1"/>
  <c r="Z307" i="1"/>
  <c r="AA307" i="1"/>
  <c r="J308" i="1"/>
  <c r="K308" i="1"/>
  <c r="L308" i="1"/>
  <c r="M308" i="1"/>
  <c r="N308" i="1"/>
  <c r="O308" i="1"/>
  <c r="P308" i="1"/>
  <c r="Q308" i="1"/>
  <c r="R308" i="1"/>
  <c r="S308" i="1"/>
  <c r="T308" i="1"/>
  <c r="U308" i="1"/>
  <c r="V308" i="1"/>
  <c r="W308" i="1"/>
  <c r="X308" i="1"/>
  <c r="Y308" i="1"/>
  <c r="Z308" i="1"/>
  <c r="AA308" i="1"/>
  <c r="J309" i="1"/>
  <c r="K309" i="1"/>
  <c r="L309" i="1"/>
  <c r="M309" i="1"/>
  <c r="N309" i="1"/>
  <c r="O309" i="1"/>
  <c r="P309" i="1"/>
  <c r="Q309" i="1"/>
  <c r="R309" i="1"/>
  <c r="S309" i="1"/>
  <c r="T309" i="1"/>
  <c r="U309" i="1"/>
  <c r="V309" i="1"/>
  <c r="W309" i="1"/>
  <c r="X309" i="1"/>
  <c r="Y309" i="1"/>
  <c r="Z309" i="1"/>
  <c r="AA309" i="1"/>
  <c r="J310" i="1"/>
  <c r="K310" i="1"/>
  <c r="L310" i="1"/>
  <c r="M310" i="1"/>
  <c r="N310" i="1"/>
  <c r="O310" i="1"/>
  <c r="P310" i="1"/>
  <c r="Q310" i="1"/>
  <c r="R310" i="1"/>
  <c r="S310" i="1"/>
  <c r="T310" i="1"/>
  <c r="U310" i="1"/>
  <c r="V310" i="1"/>
  <c r="W310" i="1"/>
  <c r="X310" i="1"/>
  <c r="Y310" i="1"/>
  <c r="Z310" i="1"/>
  <c r="AA310" i="1"/>
  <c r="J311" i="1"/>
  <c r="K311" i="1"/>
  <c r="L311" i="1"/>
  <c r="M311" i="1"/>
  <c r="N311" i="1"/>
  <c r="O311" i="1"/>
  <c r="P311" i="1"/>
  <c r="Q311" i="1"/>
  <c r="R311" i="1"/>
  <c r="S311" i="1"/>
  <c r="T311" i="1"/>
  <c r="U311" i="1"/>
  <c r="V311" i="1"/>
  <c r="W311" i="1"/>
  <c r="X311" i="1"/>
  <c r="Y311" i="1"/>
  <c r="Z311" i="1"/>
  <c r="AA311" i="1"/>
  <c r="J312" i="1"/>
  <c r="K312" i="1"/>
  <c r="L312" i="1"/>
  <c r="M312" i="1"/>
  <c r="N312" i="1"/>
  <c r="O312" i="1"/>
  <c r="P312" i="1"/>
  <c r="Q312" i="1"/>
  <c r="R312" i="1"/>
  <c r="S312" i="1"/>
  <c r="T312" i="1"/>
  <c r="U312" i="1"/>
  <c r="V312" i="1"/>
  <c r="W312" i="1"/>
  <c r="X312" i="1"/>
  <c r="Y312" i="1"/>
  <c r="Z312" i="1"/>
  <c r="AA312" i="1"/>
  <c r="J313" i="1"/>
  <c r="K313" i="1"/>
  <c r="L313" i="1"/>
  <c r="M313" i="1"/>
  <c r="N313" i="1"/>
  <c r="O313" i="1"/>
  <c r="P313" i="1"/>
  <c r="Q313" i="1"/>
  <c r="R313" i="1"/>
  <c r="S313" i="1"/>
  <c r="T313" i="1"/>
  <c r="U313" i="1"/>
  <c r="V313" i="1"/>
  <c r="W313" i="1"/>
  <c r="X313" i="1"/>
  <c r="Y313" i="1"/>
  <c r="Z313" i="1"/>
  <c r="AA313" i="1"/>
  <c r="J314" i="1"/>
  <c r="K314" i="1"/>
  <c r="L314" i="1"/>
  <c r="M314" i="1"/>
  <c r="N314" i="1"/>
  <c r="O314" i="1"/>
  <c r="P314" i="1"/>
  <c r="Q314" i="1"/>
  <c r="R314" i="1"/>
  <c r="S314" i="1"/>
  <c r="T314" i="1"/>
  <c r="U314" i="1"/>
  <c r="V314" i="1"/>
  <c r="W314" i="1"/>
  <c r="X314" i="1"/>
  <c r="Y314" i="1"/>
  <c r="Z314" i="1"/>
  <c r="AA314" i="1"/>
  <c r="J315" i="1"/>
  <c r="K315" i="1"/>
  <c r="L315" i="1"/>
  <c r="M315" i="1"/>
  <c r="N315" i="1"/>
  <c r="O315" i="1"/>
  <c r="P315" i="1"/>
  <c r="Q315" i="1"/>
  <c r="R315" i="1"/>
  <c r="S315" i="1"/>
  <c r="T315" i="1"/>
  <c r="U315" i="1"/>
  <c r="V315" i="1"/>
  <c r="W315" i="1"/>
  <c r="X315" i="1"/>
  <c r="Y315" i="1"/>
  <c r="Z315" i="1"/>
  <c r="AA315" i="1"/>
  <c r="J316" i="1"/>
  <c r="K316" i="1"/>
  <c r="L316" i="1"/>
  <c r="M316" i="1"/>
  <c r="N316" i="1"/>
  <c r="O316" i="1"/>
  <c r="P316" i="1"/>
  <c r="Q316" i="1"/>
  <c r="R316" i="1"/>
  <c r="S316" i="1"/>
  <c r="T316" i="1"/>
  <c r="U316" i="1"/>
  <c r="V316" i="1"/>
  <c r="W316" i="1"/>
  <c r="X316" i="1"/>
  <c r="Y316" i="1"/>
  <c r="Z316" i="1"/>
  <c r="AA316" i="1"/>
  <c r="J317" i="1"/>
  <c r="K317" i="1"/>
  <c r="L317" i="1"/>
  <c r="N317" i="1"/>
  <c r="O317" i="1"/>
  <c r="P317" i="1"/>
  <c r="Q317" i="1"/>
  <c r="R317" i="1"/>
  <c r="S317" i="1"/>
  <c r="T317" i="1"/>
  <c r="U317" i="1"/>
  <c r="V317" i="1"/>
  <c r="X317" i="1"/>
  <c r="Y317" i="1"/>
  <c r="Z317" i="1"/>
  <c r="AA317" i="1"/>
  <c r="G13" i="7" l="1"/>
  <c r="F3" i="7"/>
  <c r="E3" i="7"/>
  <c r="D4" i="7"/>
  <c r="D3" i="7"/>
  <c r="G3" i="7"/>
  <c r="E4" i="7"/>
  <c r="G20" i="7"/>
  <c r="G19" i="7"/>
  <c r="G18" i="7"/>
  <c r="G17" i="7"/>
  <c r="G16" i="7"/>
  <c r="G15" i="7"/>
  <c r="G14" i="7"/>
  <c r="G12" i="7"/>
  <c r="G11" i="7"/>
  <c r="G10" i="7"/>
  <c r="G9" i="7"/>
  <c r="G8" i="7"/>
  <c r="G7" i="7"/>
  <c r="G6" i="7"/>
  <c r="G5" i="7"/>
  <c r="G4" i="7"/>
  <c r="F20" i="7"/>
  <c r="F19" i="7"/>
  <c r="F18" i="7"/>
  <c r="F17" i="7"/>
  <c r="F16" i="7"/>
  <c r="F15" i="7"/>
  <c r="F14" i="7"/>
  <c r="F13" i="7"/>
  <c r="F12" i="7"/>
  <c r="F11" i="7"/>
  <c r="F10" i="7"/>
  <c r="F9" i="7"/>
  <c r="F8" i="7"/>
  <c r="F7" i="7"/>
  <c r="F6" i="7"/>
  <c r="F5" i="7"/>
  <c r="F4" i="7"/>
  <c r="D20" i="7"/>
  <c r="D19" i="7"/>
  <c r="D18" i="7"/>
  <c r="D17" i="7"/>
  <c r="D16" i="7"/>
  <c r="D15" i="7"/>
  <c r="D14" i="7"/>
  <c r="D13" i="7"/>
  <c r="D12" i="7"/>
  <c r="D11" i="7"/>
  <c r="D10" i="7"/>
  <c r="D9" i="7"/>
  <c r="D8" i="7"/>
  <c r="D7" i="7"/>
  <c r="D6" i="7"/>
  <c r="D5" i="7"/>
  <c r="E20" i="7"/>
  <c r="E19" i="7"/>
  <c r="E18" i="7"/>
  <c r="E17" i="7"/>
  <c r="E16" i="7"/>
  <c r="E15" i="7"/>
  <c r="E14" i="7"/>
  <c r="E13" i="7"/>
  <c r="E12" i="7"/>
  <c r="E11" i="7"/>
  <c r="E10" i="7"/>
  <c r="E9" i="7"/>
  <c r="E8" i="7"/>
  <c r="E7" i="7"/>
  <c r="E6" i="7"/>
  <c r="E5" i="7"/>
  <c r="C3" i="7" l="1"/>
  <c r="C5" i="7"/>
  <c r="C6" i="7"/>
  <c r="C7" i="7"/>
  <c r="C8" i="7"/>
  <c r="C9" i="7"/>
  <c r="C10" i="7"/>
  <c r="C11" i="7"/>
  <c r="C12" i="7"/>
  <c r="C13" i="7"/>
  <c r="C14" i="7"/>
  <c r="C15" i="7"/>
  <c r="C16" i="7"/>
  <c r="C17" i="7"/>
  <c r="C18" i="7"/>
  <c r="C19" i="7"/>
  <c r="C20" i="7"/>
  <c r="C4"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Windows User</author>
  </authors>
  <commentList>
    <comment ref="AD3" authorId="0" shapeId="0" xr:uid="{00000000-0006-0000-0100-000001000000}">
      <text>
        <r>
          <rPr>
            <b/>
            <sz val="9"/>
            <color indexed="81"/>
            <rFont val="Tahoma"/>
            <family val="2"/>
          </rPr>
          <t xml:space="preserve">What sustainability-related information could be incorporated into the course </t>
        </r>
        <r>
          <rPr>
            <sz val="9"/>
            <color indexed="81"/>
            <rFont val="Tahoma"/>
            <family val="2"/>
          </rPr>
          <t xml:space="preserve">
</t>
        </r>
      </text>
    </comment>
    <comment ref="AE3" authorId="0" shapeId="0" xr:uid="{00000000-0006-0000-0100-000002000000}">
      <text>
        <r>
          <rPr>
            <b/>
            <sz val="9"/>
            <color indexed="81"/>
            <rFont val="Tahoma"/>
            <family val="2"/>
          </rPr>
          <t>What information is currently included that should be updated to include sustainability.</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Windows User</author>
  </authors>
  <commentList>
    <comment ref="AA3" authorId="0" shapeId="0" xr:uid="{00000000-0006-0000-0200-000001000000}">
      <text>
        <r>
          <rPr>
            <b/>
            <sz val="9"/>
            <color indexed="81"/>
            <rFont val="Tahoma"/>
            <family val="2"/>
          </rPr>
          <t xml:space="preserve">What sustainability-related information could be incorporated into the course </t>
        </r>
        <r>
          <rPr>
            <sz val="9"/>
            <color indexed="81"/>
            <rFont val="Tahoma"/>
            <family val="2"/>
          </rPr>
          <t xml:space="preserve">
</t>
        </r>
      </text>
    </comment>
    <comment ref="AB3" authorId="0" shapeId="0" xr:uid="{00000000-0006-0000-0200-000002000000}">
      <text>
        <r>
          <rPr>
            <b/>
            <sz val="9"/>
            <color indexed="81"/>
            <rFont val="Tahoma"/>
            <family val="2"/>
          </rPr>
          <t>What information is currently included that should be updated to include sustainability.</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Windows User</author>
  </authors>
  <commentList>
    <comment ref="AB3" authorId="0" shapeId="0" xr:uid="{00000000-0006-0000-0300-000001000000}">
      <text>
        <r>
          <rPr>
            <b/>
            <sz val="9"/>
            <color indexed="81"/>
            <rFont val="Tahoma"/>
            <family val="2"/>
          </rPr>
          <t xml:space="preserve">What sustainability-related information could be incorporated into the course </t>
        </r>
        <r>
          <rPr>
            <sz val="9"/>
            <color indexed="81"/>
            <rFont val="Tahoma"/>
            <family val="2"/>
          </rPr>
          <t xml:space="preserve">
</t>
        </r>
      </text>
    </comment>
    <comment ref="AC3" authorId="0" shapeId="0" xr:uid="{00000000-0006-0000-0300-000002000000}">
      <text>
        <r>
          <rPr>
            <b/>
            <sz val="9"/>
            <color indexed="81"/>
            <rFont val="Tahoma"/>
            <family val="2"/>
          </rPr>
          <t>What information is currently included that should be updated to include sustainability.</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Table1" description="Connection to the 'Table1' query in the workbook." type="5" refreshedVersion="0" background="1">
    <dbPr connection="Provider=Microsoft.Mashup.OleDb.1;Data Source=$Workbook$;Location=Table1;Extended Properties=&quot;&quot;" command="SELECT * FROM [Table1]"/>
  </connection>
</connections>
</file>

<file path=xl/sharedStrings.xml><?xml version="1.0" encoding="utf-8"?>
<sst xmlns="http://schemas.openxmlformats.org/spreadsheetml/2006/main" count="14135" uniqueCount="2818">
  <si>
    <t>SUSTAINABLE DEVELOPMENT GOALS</t>
  </si>
  <si>
    <t>TOTAL COUNT</t>
  </si>
  <si>
    <t>P&amp;C TOTAL COUNT</t>
  </si>
  <si>
    <t>BWR TOTAL COUNT</t>
  </si>
  <si>
    <t>I-NC TOTAL COUNT</t>
  </si>
  <si>
    <t>SPD TOTAL COUNT</t>
  </si>
  <si>
    <t>Mapped Activity Count</t>
  </si>
  <si>
    <t>Goal 1. No Poverty</t>
  </si>
  <si>
    <t>Goal 2. Zero Hunger</t>
  </si>
  <si>
    <t>Goal 3. Good Health and Well-Being</t>
  </si>
  <si>
    <t>Goal 4. Quality Education</t>
  </si>
  <si>
    <t>Goal 5. Gender Equality</t>
  </si>
  <si>
    <t>Goal 6. Clean Water and Sanitation</t>
  </si>
  <si>
    <t>Goal 7. Affordable and Clean Energy</t>
  </si>
  <si>
    <t>Goal 8. Decent Work and Economic Growth</t>
  </si>
  <si>
    <t>Goal 9. Industry, Innovation and Infrastructure</t>
  </si>
  <si>
    <t>Goal 10. Reduced Inequality</t>
  </si>
  <si>
    <t>Goal 11. Sustainable Cities and Communities</t>
  </si>
  <si>
    <t>Goal 12. Responsible Consumption and Production</t>
  </si>
  <si>
    <t>Goal 13. Climate Action</t>
  </si>
  <si>
    <t>Goal 14. Life Below Water</t>
  </si>
  <si>
    <t>Goal 15. Life on Land</t>
  </si>
  <si>
    <t>Goal 16. Peace, Justice and Strong Institutions</t>
  </si>
  <si>
    <t>Goal 17. Partnerships for the Goals</t>
  </si>
  <si>
    <t>SUSTAINABLE DEVELOPMENT GOAL MAPPING</t>
  </si>
  <si>
    <t>ACADEMIC PROGRAM &amp; COURSE MAPPING</t>
  </si>
  <si>
    <t>COURSE</t>
  </si>
  <si>
    <t>COURSE CODE</t>
  </si>
  <si>
    <t>PROGRAM</t>
  </si>
  <si>
    <t>TERM</t>
  </si>
  <si>
    <t>PROGRAM CODE</t>
  </si>
  <si>
    <t>TYPE OF PROGAM</t>
  </si>
  <si>
    <t>CAMPUS</t>
  </si>
  <si>
    <t>SCHOOL</t>
  </si>
  <si>
    <t>DIVISION</t>
  </si>
  <si>
    <t>SUPPORTING DOCUMENTS</t>
  </si>
  <si>
    <t>SDG TARGET ALIGNMENT &amp; JUSTIFICATION</t>
  </si>
  <si>
    <t>ADDITIONAL NOTES</t>
  </si>
  <si>
    <t>OPPORTUNITIES</t>
  </si>
  <si>
    <t>RISKS</t>
  </si>
  <si>
    <t>LAST REVIEWED
(NAME/DATE)</t>
  </si>
  <si>
    <t>N/A</t>
  </si>
  <si>
    <t xml:space="preserve">INTERNATIONAL FIELD STUDIES - BE WORLD READY DATABASE </t>
  </si>
  <si>
    <t>TRIP DESTINATION</t>
  </si>
  <si>
    <t>TRIP NAME</t>
  </si>
  <si>
    <t>TRIP  DATE</t>
  </si>
  <si>
    <t>TRIP DESCRIPTION</t>
  </si>
  <si>
    <t>TRIP WEBSITE</t>
  </si>
  <si>
    <t>Portugal (Lisbon)</t>
  </si>
  <si>
    <t>Portugal – Sun, Sea &amp; History</t>
  </si>
  <si>
    <t>Winter 2024</t>
  </si>
  <si>
    <t>02/24/2024
TO
03/03/2024</t>
  </si>
  <si>
    <t xml:space="preserve">oin Be World Ready this Winter to explore the land set between some of the oldest borders in Europe, a land where old, unique cultural traditions collide with the modern day in a harmonious way, a destination that is as cute as it is delicious – Portugal! </t>
  </si>
  <si>
    <t>https://www.beworldready.ca/trips/portugal-sun-sea-history-w24/</t>
  </si>
  <si>
    <r>
      <rPr>
        <sz val="10"/>
        <color rgb="FF000000"/>
        <rFont val="Arial"/>
      </rPr>
      <t xml:space="preserve">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 - </t>
    </r>
    <r>
      <rPr>
        <b/>
        <sz val="10"/>
        <color rgb="FF000000"/>
        <rFont val="Arial"/>
      </rPr>
      <t xml:space="preserve">From exploring Portugal’s top soccer club, visiting a local vineyard, to learning about how for the past 5+ years Portugal has been considered the 4th most innovative country in Europe, its an action-packed week that dives deeper into life in Portugal than the average visitor would experience. Join Be World Ready this Winter to explore the land set between some of the oldest borders in Europe, a land where old, unique cultural traditions collide with the modern day in a harmonious way, a destination that is as cute as it is delicious – Portugal!
</t>
    </r>
    <r>
      <rPr>
        <sz val="10"/>
        <color rgb="FF000000"/>
        <rFont val="Arial"/>
      </rPr>
      <t xml:space="preserve">11.4. Strengthen efforts to protect and safeguard the world’s cultural and natural heritage - </t>
    </r>
    <r>
      <rPr>
        <b/>
        <sz val="10"/>
        <color rgb="FF000000"/>
        <rFont val="Arial"/>
      </rPr>
      <t>Students will visit some important places to Portugal culture and history: 1. Jeronimos Monastery, former monastery and UNESCO World Heritage Site located in Belem. The Jeronimos Monastery is the final resting place for explorer Vasco da Gama and is one of the most visited places in Lisbon. The monastery includes a one-of-a-kind church with unique architecture, and stunning cloisters in the Manueline style. 2. Museu do Azulejo, located in the Madre de Deus Convent, Portugal’s national tile museum. This museum was founded in 1509 and offers extensive collections that showcase the journey of the history of tile from the 15th century to present day. 3. Sintra, one-of-a-kind, beautiful destination is located just outside of Lisbon and looks like it is straight out of a fairy tale and is also a UNESCO World Heritage Site! Sintra gained the UNESCO Cultural Landscape classification back in 1995 due to its wonderful natural characteristics and impressive historic landmarks</t>
    </r>
    <r>
      <rPr>
        <sz val="10"/>
        <color rgb="FF000000"/>
        <rFont val="Arial"/>
      </rPr>
      <t xml:space="preserve">.
13.3. Improve education, awareness-raising and human and institutional capacity on climate change mitigation, adaptation, impact reduction and early warning - </t>
    </r>
    <r>
      <rPr>
        <b/>
        <sz val="10"/>
        <color rgb="FF000000"/>
        <rFont val="Arial"/>
      </rPr>
      <t xml:space="preserve">Through the Be World Ready Pre-Departure Sustainability Training, students/travellers will learn about SDG, sustainability and climate change and how little action they could easily implement in the trips could make their travel more sustainable and climate-change conscious. </t>
    </r>
  </si>
  <si>
    <t>Costa Rica (Nicoya Peninsula)</t>
  </si>
  <si>
    <t>Costa Rica – Blue Zone Wellness</t>
  </si>
  <si>
    <t>02/24/2024 TO 03/03/2024</t>
  </si>
  <si>
    <t>Join Be World Ready this Winter 2024 and experience the beauty and excitement of Costa Rica!  This tiny, but mighty country surely lives up to its motto. From its vast biodiversity, dedication to the environment, amazing scenery, to the enchanting and happy people that occupy it, the Pura Vida way of life will leave you forever wanting more!</t>
  </si>
  <si>
    <t>https://www.beworldready.ca/trips/costa-rica-blue-zone-wellness-w24/</t>
  </si>
  <si>
    <r>
      <rPr>
        <sz val="10"/>
        <color rgb="FF000000"/>
        <rFont val="Arial"/>
      </rPr>
      <t xml:space="preserve">Target 3.3 By 2030, end the epidemics of AIDS, tuberculosis, malaria and neglected tropical diseases and combat hepatitis, water-borne diseases and other communicable diseases. - </t>
    </r>
    <r>
      <rPr>
        <b/>
        <sz val="10"/>
        <color rgb="FF000000"/>
        <rFont val="Arial"/>
      </rPr>
      <t xml:space="preserve">Learn firsthand about health and wellness in a Blue Zone community
</t>
    </r>
    <r>
      <rPr>
        <sz val="10"/>
        <color rgb="FF000000"/>
        <rFont val="Arial"/>
      </rPr>
      <t xml:space="preserve">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 - </t>
    </r>
    <r>
      <rPr>
        <b/>
        <sz val="10"/>
        <color rgb="FF000000"/>
        <rFont val="Arial"/>
      </rPr>
      <t xml:space="preserve">Before departing, students / travellers will learn about SDG and Sustainable travel practices through the Be World Ready Pre-Departure Sustainability Training. An educational module to learn a little more about SDG, sustainability and climate change and how little action they could easily implement in the trips could make their travel more sustainable and climate-change conscious 
</t>
    </r>
    <r>
      <rPr>
        <sz val="10"/>
        <color rgb="FF000000"/>
        <rFont val="Arial"/>
      </rPr>
      <t>11.4. Strengthen efforts to protect and safeguard the world’s cultural and natural heritage -</t>
    </r>
    <r>
      <rPr>
        <b/>
        <sz val="10"/>
        <color rgb="FF000000"/>
        <rFont val="Arial"/>
      </rPr>
      <t xml:space="preserve"> Experience Turtle Hatching at Ostional National Wildlife Refuge
</t>
    </r>
    <r>
      <rPr>
        <sz val="10"/>
        <color rgb="FF000000"/>
        <rFont val="Arial"/>
      </rPr>
      <t xml:space="preserve">13.3. Improve education, awareness-raising and human and institutional capacity on climate change mitigation, adaptation, impact reduction and early warning -  </t>
    </r>
    <r>
      <rPr>
        <b/>
        <sz val="10"/>
        <color rgb="FF000000"/>
        <rFont val="Arial"/>
      </rPr>
      <t xml:space="preserve">Visit 1 of the 8 Indigenous Territories of Nicoya to learn about their crops, handicrafts, and their way of life
</t>
    </r>
    <r>
      <rPr>
        <sz val="10"/>
        <color rgb="FF000000"/>
        <rFont val="Arial"/>
      </rPr>
      <t xml:space="preserve">15.1. By 2020, ensure the conservation, restoration and sustainable use of terrestrial and inland freshwater ecosystems and their services, in particular forests, wetlands, mountains and drylands, in line with obligations under international agreements </t>
    </r>
    <r>
      <rPr>
        <b/>
        <sz val="10"/>
        <color rgb="FF000000"/>
        <rFont val="Arial"/>
      </rPr>
      <t>- Tour the Marimba Forest</t>
    </r>
  </si>
  <si>
    <t xml:space="preserve">Georgia </t>
  </si>
  <si>
    <t>Republic of Georgia: Discovering The Caucasus Region</t>
  </si>
  <si>
    <t>Spring 2024</t>
  </si>
  <si>
    <t>04/22/2024 - 05/03/2024</t>
  </si>
  <si>
    <t>Embark on an exhilarating journey through the enchanting landscapes and vibrant cultural fabric of the Caucasus region in the Republic of Georgia. Begin your adventure in the lively capital, Tbilisi, where iconic landmarks, delectable culinary delights, and wine tastings set the stage for an unforgettable exploration.</t>
  </si>
  <si>
    <t>https://www.beworldready.ca/trips/georgia-discovering-the-caucasus-region-s24/</t>
  </si>
  <si>
    <r>
      <rPr>
        <sz val="10"/>
        <color rgb="FF000000"/>
        <rFont val="Arial"/>
      </rPr>
      <t xml:space="preserve">11.4. Strengthen efforts to protect and safeguard the world’s cultural and natural heritage - </t>
    </r>
    <r>
      <rPr>
        <b/>
        <sz val="10"/>
        <color rgb="FF000000"/>
        <rFont val="Arial"/>
      </rPr>
      <t xml:space="preserve">"Embark on an exhilarating journey through the enchanting landscapes and vibrant cultural fabric of the Caucasus region in the Republic of Georgia."
</t>
    </r>
    <r>
      <rPr>
        <sz val="10"/>
        <color rgb="FF000000"/>
        <rFont val="Arial"/>
      </rPr>
      <t xml:space="preserve">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 &amp; 13.3. Improve education, awareness-raising and human and institutional capacity on climate change mitigation, adaptation, impact reduction and early warning </t>
    </r>
    <r>
      <rPr>
        <b/>
        <sz val="10"/>
        <color rgb="FF000000"/>
        <rFont val="Arial"/>
      </rPr>
      <t xml:space="preserve"> - Before departing, students / travellers will learn about SDG and Sustainable travel practices through the Be World Ready Pre-Departure Sustainability Training. An educational module to learn a little more about SDG, sustainability and climate change and how little action they could easily implement in the trips could make their travel more sustainable and climate-change conscious
</t>
    </r>
    <r>
      <rPr>
        <sz val="10"/>
        <color rgb="FF000000"/>
        <rFont val="Arial"/>
      </rPr>
      <t xml:space="preserve">11.4. Strengthen efforts to protect and safeguard the world’s cultural and natural heritage  </t>
    </r>
    <r>
      <rPr>
        <b/>
        <sz val="10"/>
        <color rgb="FF000000"/>
        <rFont val="Arial"/>
      </rPr>
      <t xml:space="preserve">- We begin our day with a tour of Old Tbilisi, which will include the historic churches of Mtskheta. This former capital of Georgia is home to historical monuments that are outstanding examples of medieval religious architecture in the Caucasus. It is also a UNESCO World Heritage Site!. Students will  visit the Samtskhe-Javakheti region. This is an ancient historical region and is known as the cradle of Georgian culture. Here you can find cyclopean fortresses built by ancient civilizations and the Castle of Kajeti
</t>
    </r>
    <r>
      <rPr>
        <sz val="10"/>
        <color rgb="FF000000"/>
        <rFont val="Arial"/>
      </rPr>
      <t>13.3. Improve education, awareness-raising and human and institutional capacity on climate change mitigation, adaptation, impact reduction and early warning</t>
    </r>
    <r>
      <rPr>
        <b/>
        <sz val="10"/>
        <color rgb="FF000000"/>
        <rFont val="Arial"/>
      </rPr>
      <t xml:space="preserve"> - Through the Be World Ready Pre-Departure Sustainability Training, students/travellers will learn about SDG, sustainability and climate change and how little action they could easily implement in the trips could make their travel more sustainable and climate-change conscious. </t>
    </r>
  </si>
  <si>
    <t>India (Delhi)</t>
  </si>
  <si>
    <t>India: Innovating Change</t>
  </si>
  <si>
    <t>04/21/2024 - 05/04/2024</t>
  </si>
  <si>
    <t>The Innovating Change program in India promotes a learning-first approach with lots of engagements with local changemakers while encouraging hands-on collaboration with several workshops and projects. Areas of critical focus in this program include social enterprise, sustainable communities, responsible consumption and production, and environmental conservation.</t>
  </si>
  <si>
    <t>https://www.beworldready.ca/trips/india-innovating-change/</t>
  </si>
  <si>
    <r>
      <rPr>
        <sz val="10"/>
        <color rgb="FF000000"/>
        <rFont val="Arial"/>
      </rPr>
      <t xml:space="preserve">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 &amp; 13.3. Improve education, awareness-raising and human and institutional capacity on climate change mitigation, adaptation, impact reduction and early warning  - </t>
    </r>
    <r>
      <rPr>
        <b/>
        <sz val="10"/>
        <color rgb="FF000000"/>
        <rFont val="Arial"/>
      </rPr>
      <t xml:space="preserve">Before departing, students / travellers will learn about SDG and Sustainable travel practices through the Be World Ready Pre-Departure Sustainability Training. An educational module to learn a little more about SDG, sustainability and climate change and how little action they could easily implement in the trips could make their travel more sustainable and climate-change conscious
</t>
    </r>
    <r>
      <rPr>
        <sz val="10"/>
        <color rgb="FF000000"/>
        <rFont val="Arial"/>
      </rPr>
      <t xml:space="preserve">13.3. Improve education, awareness-raising and human and institutional capacity on climate change mitigation, adaptation, impact reduction and early warning - </t>
    </r>
    <r>
      <rPr>
        <b/>
        <sz val="10"/>
        <color rgb="FF000000"/>
        <rFont val="Arial"/>
      </rPr>
      <t xml:space="preserve">Through the Be World Ready Pre-Departure Sustainability Training, students/travellers will learn about SDG, sustainability and climate change and how little action they could easily implement in the trips could make their travel more sustainable and climate-change conscious. 
</t>
    </r>
    <r>
      <rPr>
        <sz val="10"/>
        <color rgb="FF000000"/>
        <rFont val="Arial"/>
      </rPr>
      <t xml:space="preserve">Target 12.2. By 2030, achieve the sustainable management and efficient use of natural resources - </t>
    </r>
    <r>
      <rPr>
        <b/>
        <sz val="10"/>
        <color rgb="FF000000"/>
        <rFont val="Arial"/>
      </rPr>
      <t xml:space="preserve"> Areas of critical focus in this program include social enterprise, sustainable communities, responsible consumption and production, and environmental conservation.</t>
    </r>
  </si>
  <si>
    <t>India</t>
  </si>
  <si>
    <t>India: Exploring Healthcare</t>
  </si>
  <si>
    <t>04/20/2024 TO 05/04/2024</t>
  </si>
  <si>
    <t>ake part in a transformative international opportunity in India designed exclusively for Niagara College students! Immerse yourself in a unique program offering hands-on outreach activities, from educational sessions on wound dressing to exploring Ayurvedic medicine. Dive into the healthcare landscape with private and public hospital visits, comparing emergency and ambulatory services. Plus, enrich your cultural experience with activities like dance, wandering through markets with a local guide, and of course taking in the wonder that is the Taj Mahal. This journey promises a blend of medical learning and cultural exploration, creating memories to last a lifetime. Don’t miss your chance to be part of this exciting adventure!</t>
  </si>
  <si>
    <t>https://www.beworldready.ca/trips/india-exploring-healthcare/</t>
  </si>
  <si>
    <r>
      <rPr>
        <sz val="10"/>
        <color rgb="FF000000"/>
        <rFont val="Arial"/>
      </rPr>
      <t xml:space="preserve">3.8 Achieve universal health coverage, including financial risk protection, access to quality essential health-care services and access to safe, effective, quality and affordable essential medicines and vaccines for all. - </t>
    </r>
    <r>
      <rPr>
        <b/>
        <sz val="10"/>
        <color rgb="FF000000"/>
        <rFont val="Arial"/>
      </rPr>
      <t xml:space="preserve">Immerse yourself in a unique program offering hands-on outreach activities, from educational sessions on wound dressing to exploring Ayurvedic medicine. Dive into the healthcare landscape with private and public hospital visits, comparing emergency and ambulatory services.
</t>
    </r>
    <r>
      <rPr>
        <sz val="10"/>
        <color rgb="FF000000"/>
        <rFont val="Arial"/>
      </rPr>
      <t xml:space="preserve">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 - </t>
    </r>
    <r>
      <rPr>
        <b/>
        <sz val="10"/>
        <color rgb="FF000000"/>
        <rFont val="Arial"/>
      </rPr>
      <t xml:space="preserve">Travel to one of the most beautiful countries in the world and practice your skills outside the classroom. India offers the chance to experience an entirely different health care system, see one of the Seven Wonders of the World and grow your skills and abilities as a health care professional.
</t>
    </r>
    <r>
      <rPr>
        <sz val="10"/>
        <color rgb="FF000000"/>
        <rFont val="Arial"/>
      </rPr>
      <t xml:space="preserve">11.4. Strengthen efforts to protect and safeguard the world’s cultural and natural heritage   - Today we will visit one of the Seven Wonders of the World – </t>
    </r>
    <r>
      <rPr>
        <b/>
        <sz val="10"/>
        <color rgb="FF000000"/>
        <rFont val="Arial"/>
      </rPr>
      <t xml:space="preserve">The Taj Mahal, designated a UNESCO World Heritage site in 1983, it remains one of the world’s most celebrated structures and a stunning symbol of India’s rich history. </t>
    </r>
  </si>
  <si>
    <t>United Stated of America (South Florida)</t>
  </si>
  <si>
    <t>UF Disney, Florida USA: BBA (Hospitality)</t>
  </si>
  <si>
    <t>Summer 2025</t>
  </si>
  <si>
    <t>TRIP DATE 05/15/2025
TO
08/15/2025</t>
  </si>
  <si>
    <t>University of Florida and Walt Disney World® Resort Academic Exchange The University of Florida’s Eric Friedheim Tourism Institute (EFTI) and Walt Disney World® Resort (WDW) are  offering a six-month academic exchange experience program for eligible students enrolled in the Bachelor of Business Administration (Hospitality) program at Niagara College. Students will take classes and earn credits from the University of Florida while participating in academic training AND gain valuable work experience at Walt Disney World® Resort in Lake Buena Vista, Florida.</t>
  </si>
  <si>
    <t>https://www.beworldready.ca/trips/uf-disney-florida-usa/</t>
  </si>
  <si>
    <r>
      <rPr>
        <sz val="10"/>
        <color rgb="FF000000"/>
        <rFont val="Arial"/>
      </rPr>
      <t xml:space="preserve">4.4.  By 2030, substantially increase the number of youth and adults who have relevant skills, including technical and vocational skills, for employment, decent jobs and entrepreneurship - </t>
    </r>
    <r>
      <rPr>
        <b/>
        <sz val="10"/>
        <color rgb="FF000000"/>
        <rFont val="Arial"/>
      </rPr>
      <t>Students will take classes and earn credits from the University of Florida while participating in academic training AND gain valuable work experience at Walt Disney World® Resort in Lake Buena Vista, Florida.</t>
    </r>
  </si>
  <si>
    <t>Raul G. / 26Feb24</t>
  </si>
  <si>
    <t>INSIDE NC NEWS DATABASE</t>
  </si>
  <si>
    <t>NEWS TITLE</t>
  </si>
  <si>
    <t>NEWS DESCRIPTION</t>
  </si>
  <si>
    <t>YEAR</t>
  </si>
  <si>
    <t>CATEGORY</t>
  </si>
  <si>
    <t>PROGRAM / SCHOOL / DIVISION</t>
  </si>
  <si>
    <t>SDG ACCORD CATEGORY</t>
  </si>
  <si>
    <t>NEWS URL</t>
  </si>
  <si>
    <t>Niagara College hosts Moose Hide Campaign to stand against violence</t>
  </si>
  <si>
    <t>Niagara College hosted its first Moose Hide Campaign event on May 12, in partnership with Brock University.
Moose Hide Campaign Day is the day of the ceremony that calls for all Canadians– Indigenous and non-Indigenous – to take a stand against violence towards women and children and take practical steps for a collective journey of reconciliation.</t>
  </si>
  <si>
    <t>New Releases</t>
  </si>
  <si>
    <t>Indigenous Education</t>
  </si>
  <si>
    <t>Leadership</t>
  </si>
  <si>
    <t>https://www.niagaracollege.ca/insidenc/2022/05/13/niagara-college-hosts-moose-hide-campaign-to-stand-against-violence/</t>
  </si>
  <si>
    <t>Online Course Outline</t>
  </si>
  <si>
    <t xml:space="preserve">16.1. Significantly reduce all forms of violence and related death rates everywhere -  to take a stand against violence towards women and children and take practical steps for a collective journey of reconciliation.The Moose Hide Campaign was founded  in response to the injustices and violence faced by women and children in Canada, particularly those who are Indigenous.We want to bring more awareness about violence perpetrated against Indigenous women and girls, and the Moose Hide Campaign event is an opportunity for all people to participate and take a stand against this violence
5.1.  End all forms of discrimination against all women and girls everywhere - Participants were invited to take a pledge to honour, respect and protect the women and children in their lives, to work to end gender-based violence, and take action towards reconciliation with Indigenous peoples.
17.17. Encourage and promote effective public, public-private and civil society partnerships, building on the experience and resourcing strategies of partnerships - The event was led by NC staff members from Indigenous Education, and the Student Rights and Responsibilities Office (SRRO), Brock Aboriginal Recruitment/Liaison Officer Sam Charal, and Indigenous Elder, NC alumnus Dave Labbe. By partnering with Brock University, as the two higher education institutions in Niagara, we are poised to educate our communities about this, and encourage our students and colleagues to participate
</t>
  </si>
  <si>
    <t>Niagara College and Willowbank School of Restoration Arts sign Memorandum of Understanding</t>
  </si>
  <si>
    <t>On May 11, Niagara College and the Willowbank School of Restoration Arts, a non-profit private career college for heritage conservation located in Queenston, signed a Memorandum of Understanding (MOU) to explore opportunities to work together. Willowbank is globally recognized for its expertise in heritage conservation and adaptive reuse of existing buildings</t>
  </si>
  <si>
    <t>Administration and Governance</t>
  </si>
  <si>
    <t>Education</t>
  </si>
  <si>
    <t>https://www.niagaracollege.ca/insidenc/2022/05/12/niagara-college-and-willowbank-school-of-restoration-arts-sign-memorandum-of-understanding/</t>
  </si>
  <si>
    <t>Target 11.4. Strengthen efforts to protect and safeguard the world’s cultural and natural heritage - "Niagara College is very pleased to partner with Willowbank School of Restoration Arts, a local and highly specialized college, to share expertise and create new opportunities that will benefit students from both our institutions," said NC President Sean Kennedy. Willowbank is globally recognized for its expertise in heritage conservation and adaptive reuse of existing buildings</t>
  </si>
  <si>
    <t>Wellness Tour rolls through Niagara: NC students help build healthier communities</t>
  </si>
  <si>
    <t>The Wellness Connection Tour is a new initiative funded by the Niagara Community Foundation and spearheaded by Club Wellness Niagara is giving students in the Recreation Therapy and Social Service Worker programs hands-on experience and a chance to help people across Niagara by giving people access to free wellness programming and resources, such as housing support, employment services, medical care and substance use programs.</t>
  </si>
  <si>
    <t xml:space="preserve">Recreational Therapy &amp; Social Service Worker </t>
  </si>
  <si>
    <t>https://www.niagaracollege.ca/insidenc/2022/05/09/wellness-tour-rolls-through-niagara-nc-students-help-build-healthier-communities/</t>
  </si>
  <si>
    <t>Target 3.8 Achieve universal health coverage, including financial risk protection, access to quality essential health-care services and access to safe, effective, quality and affordable essential medicines and vaccines for all - The Wellness Connection Tour is a project that reduces wellness barriers through travelling tradeshow-like events. At least once a week, the tour stops in one community in Niagara to give people access to free wellness programming and resources, such as housing support, employment services, medical care and substance use programs.
Target 4.4.  By 2030, substantially increase the number of youth and adults who have relevant skills, including technical and vocational skills, for employment, decent jobs and entrepreneurship - Students enrolled in Niagara College's Recreation Therapy and Social Service Worker programs have been travelling throughout the Niagara region with Wellness Niagara to give people access the community resources and supports they need.
17.17. Encourage and promote effective public, public-private and civil society partnerships, building on the experience and resourcing strategies of partnerships - More than 20 organizations, including Niagara Regional Housing and Niagara's Mobile Closet, are involved with the program, which operates like a traveling trade show.</t>
  </si>
  <si>
    <t>Niagara College launches Accessibility Hub resource for community organizations</t>
  </si>
  <si>
    <t>Niagara Collge's ccessibility experts  have launched a new digital Accessibility Hub for any community organization with an interest in equity, human rights, and eliminating barriers for people with disabilities.</t>
  </si>
  <si>
    <t>Teaching and Learning Innovation</t>
  </si>
  <si>
    <t>https://www.niagaracollege.ca/insidenc/2022/05/02/niagara-college-launches-accessibility-hub-resource-for-community-organizations/</t>
  </si>
  <si>
    <t>Target 4.A.  Build and upgrade education facilities that are child, disability and gender sensitive and provide safe, nonviolent, inclusive and effective learning environments for all - The Hub was designed for educators and non-educators alike to build accessibility-first habits into all facets of their work. The NC team developed over 55 articles, checklists, videos, and resources with straight-forward recommendations for those seeking to simplify the creation of accessible web content, learning materials, and experiences for students or anyone with a disability.</t>
  </si>
  <si>
    <t>Niagara College earns national accolade for global engagement</t>
  </si>
  <si>
    <t>Niagara College received a silver Excellence in Global Engagement Award, which recognizes institutions whose initiatives exhibit innovation, creativity and leadership in their internationalization. The national spotlight is shining on global engagement at Niagara College, with a new Award of Excellence from Colleges and Institutes Canada (CICan).</t>
  </si>
  <si>
    <t>Engagement</t>
  </si>
  <si>
    <t>https://www.niagaracollege.ca/insidenc/2022/04/26/niagara-college-earns-national-accolades-for-global-engagement/</t>
  </si>
  <si>
    <t>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countriess- This award is so important because it highlights the value that colleges and institutes bring to Canada by building relationships with partners abroad, by offering new opportunities to Canadian and international students, and by contributing to positive change through international developmen</t>
  </si>
  <si>
    <t>Niagara College receives a $4.43M boost for applied research</t>
  </si>
  <si>
    <t>On April 15, Niagara College recieve a $4.43-million investment from the National Sciences and Engineering Research Council of Canada (NSERC) to support NC research projects in sustainable cannabis and hemp production and  two multi-institutional ARTP grants for NC-led projects: to support craft breweries in Canada, and to expand the Southern Ontario Network for Advanced Manufacturing Innovation (SONAMI).</t>
  </si>
  <si>
    <t xml:space="preserve">Environment and Horticulture &amp; Bussiness and Management </t>
  </si>
  <si>
    <t>Research</t>
  </si>
  <si>
    <t>https://www.niagaracollege.ca/insidenc/2022/04/05/niagara-college-receives-a-4-43m-boost-for-applied-research/</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</si>
  <si>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 -   Thanks to the new ARTP funding, NC will be able to operationalize its dedicated cannabis space and begin assisting companies with cultivation related challenges. It will support research in sustainable cannabis production, cannabis variety and growth trials, integrated pest management, and business and commercialization solutions.
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   -   On April 5, NSERC’s College and Community Innovation (CCI) program announced three new Applied Research and Technology Partnership (ARTP) funding grants for NC. Funds included an ARTP grant to support a NC project in sustainable cannabis and hemp production research, as well as two multi-institutional ARTP grants for NC-led projects: to support craft breweries in Canada, and to expand the Southern Ontario Network for Advanced Manufacturing Innovation (SONAMI).
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   -    We are thankful for NSERC’s significant investment in research and innovation at Niagara College, and for their outstanding support of NC-led applied research projects with our valued institutional partners – including SONAMI – that will benefit SMEs in vital and emerging sectors across Ontario and Canada</t>
  </si>
  <si>
    <t>Niagara College reaps the harvest of sustainable wine growing with new certification</t>
  </si>
  <si>
    <t>Niagara College Teaching Winery will be among the first in Ontario to bear a special label earned by a commitment to sustainable wine growing from grape to glass.
The College is now part of Sustainable Winegrowing Ontario (SWO) Certified Wineries and Vineyards. Sustainable Winegrowing Ontario Certified recognizes the Ontario wineries and vineyards that are committed to ensuring that the environment, local communities and economy remain healthy and viable for generations</t>
  </si>
  <si>
    <t>Canadian Food and Wine Institute</t>
  </si>
  <si>
    <t>Operations</t>
  </si>
  <si>
    <t>https://www.niagaracollege.ca/insidenc/2022/03/07/niagara-college-reaps-the-harvest-of-sustainable-wine-growing-with-new-certification/</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</si>
  <si>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   -     Niagara College is now on a select list of Sustainable Winegrowing Ontario (SWO) Certified Wineries and Vineyards .Sustainable Winegrowing Ontario Certified recognizes the Ontario wineries and vineyards who are committed to ensuring that our environment, local communities and economy remain healthy and viable for generations,” said Kaiser. “We are pleased that Niagara College Teaching Winery has taken the next step in sustainability by becoming Sustainable Winegrowing Ontario Certified</t>
  </si>
  <si>
    <t>Beer students brew up attention to diversity and inclusivity</t>
  </si>
  <si>
    <t>On February 18 a group od Brewmaster and Brewery Operations management participated in Brave Noise a global ‘bevolution’ advocating for equality and safety in the beer industry.
Brave Noise is a global collaborative effort with the goal of making the beer industry safe and free from discrimination for women, BIPOC, and LGBTQIA+ people.</t>
  </si>
  <si>
    <t xml:space="preserve"> Canadian Food and Wine Institute, NC Teaching Brewery</t>
  </si>
  <si>
    <t>https://www.niagaracollege.ca/insidenc/2022/02/18/nc-teaching-brewery-brews-up-attention-to-diversity-and-inclusivity/</t>
  </si>
  <si>
    <t>10.2. By 2030, empower and promote the social, economic and political inclusion of all, irrespective of age, sex, disability, race, ethnicity, origin, religion or economic or other status and 10.3. Ensure equal opportunity and reduce inequalities of outcome, including by eliminating discriminatory laws, policies and practices and promoting appropriate legislation, policies and action in this regard-   The College’s Teaching Brewery has joined breweries around the world that are participating in Brave Noise. The global collaborative effort has the goal of making the beer industry safe and free from discrimination for women, BIPOC, and LGBTQIA+ people.
8.8. Protect labour rights and promote safe and secure working environments for all workers, including migrant workers, in particular women migrants, and those in precarious employment - The promotion of safe and inclusive workplaces and equality within the craft beer industry is critically important. If our involvement can make even a small impact, it’s absolutely worth it.
5.5.  Ensure women’s full and effective participation and equal opportunities for leadership at all levels of decisionmaking in political, economic and public life - The global collaborative effort has the goal of making the beer industry safe and free from discrimination for women.</t>
  </si>
  <si>
    <t>Niagara College Ecosystem Restoration students receive funding from WWF-Canada for Niagara-on-the-Lake conservation projects</t>
  </si>
  <si>
    <t>Two student-led Ecosystem Restoration projects this spring will be funding by World Wildlife Fund (WWF) Canada as part of of WWF-Canada’s 10-year plan to Regenerate Canada. The Grant supports primary, secondary and post-secondary student activities that protect or restore nature on campuses and in communities. Notably, students in NC’s Ecosystem Restoration graduate certificate program represent two of the 10 post-secondary projects from institutions across Canada that received funding.</t>
  </si>
  <si>
    <t xml:space="preserve"> Environment and Horticulture</t>
  </si>
  <si>
    <t>https://www.niagaracollege.ca/insidenc/2022/02/03/niagara-college-ecosystem-restoration-students-receive-funding-from-wwf-canada-for-niagara-on-the-lake-conservation-projects/</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</si>
  <si>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  -  We are thrilled to be able to support the important conservation work happening at schools and campuses across the country, including Niagara College, and immeasurably proud to learn that the program is helping students acquire the skills and confidence to pursue careers in the conservation space</t>
  </si>
  <si>
    <t>REDress Project honours victims and survivors of colonial violence</t>
  </si>
  <si>
    <t>On Febraury 14 Niagara College  joined Brock University to hoste the REDress Project . The initiative is dedicated to raising awareness of Missing and murdered Indigenous Women and Girls (MMIWG) and Two Spirit, Lesbian, Gay, Bisexual, Transgender, Queer, Questioning, Intersex and Asexual (2SLGBTQQIA+) people.
The goal of the REDress Project is to pay tribute to individuals lost to violence, as well as those who survived, and acknowledge the impacts that violence had on their families, friends and communities</t>
  </si>
  <si>
    <t>https://www.niagaracollege.ca/insidenc/2022/02/11/redress-project-honours-victims-and-survivors-of-colonial-violence/</t>
  </si>
  <si>
    <t>5.2.  Eliminate all forms of violence against all women and girls in the public and private spheres, including trafficking and sexual and other types of exploitation -  The goal of the REDress Project is to pay tribute to individuals lost to violence, as well as those who survived, and acknowledge the impacts that violence had on their families, friends and communities
16.1. Significantly reduce all forms of violence and related death rates everywhere -  The goal of the REDress Project is to pay tribute to individuals lost to violence, as well as those who survived, and acknowledge the impacts that violence had on their families, friends and communities</t>
  </si>
  <si>
    <t>Niagara College goes the distance to help students impacted by war in Ukraine</t>
  </si>
  <si>
    <t xml:space="preserve">Niagara College has joined 18 colleges across Ontario to donate $200,000 to UNICEF’s Ukraine emergency fund. Donations to the Ukraine emergency fund will support the organization’s ongoing programs and response to the escalating need in Ukraine by providing communities with safe water, urgent medical aid and healthcare services, child protection and education. </t>
  </si>
  <si>
    <t>Development and Alumni Relations &amp; International</t>
  </si>
  <si>
    <t>https://www.niagaracollege.ca/insidenc/2022/04/20/niagara-college-goes-the-distance-to-help-students-impacted-by-war-in-ukraine/</t>
  </si>
  <si>
    <t xml:space="preserve"> 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 - Donations to the Ukraine emergency fund will support the organization’s ongoing programs and response to the escalating need in Ukraine by providing communities with safe water, urgent medical aid and health-care services, child protection and education. 
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 - Niagara College has partnered with a number of colleges across Ontario to make a joint donation of $200,000 to UNICEF’s Ukraine emergency fund.</t>
  </si>
  <si>
    <t>Minister of Tourism Randy Boissonnault explores NC’s culinary and beverage expertise</t>
  </si>
  <si>
    <t>On May 11, the Minister of Tourism and Associate Minister of Finance  Randy Boissonnault, visited the Daniel J. Patterson Campus of Niagara College. During the tour, President Sean Kennedy, Vice-President Academic Fiona Allan, and Dr. Marc Nantel, Vice President Research and External Relations, guided the Minister throughout the Teaching Winery, Brewery, and Distillery installations, where the Minister had a look at some of NC’s award-winning beverages at the Wine Visitor + and Education Centre and Canadian Food and Wine Institute to meet culinary students</t>
  </si>
  <si>
    <t>Campus Update</t>
  </si>
  <si>
    <t>Canadian Food and Wine Institute &amp; School of Environment and Horticulture,</t>
  </si>
  <si>
    <t>https://www.niagaracollege.ca/insidenc/2022/05/13/minister-of-tourism-randy-boissonnault-explores-ncs-culinary-and-beverage-expertise/</t>
  </si>
  <si>
    <t>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countriess - NC’s extraordinary expertise in research, helping companies in the region in sectors like advanced manufacturing, agri-food, sustainability and more, with business commercialization support.. With our program expertise in hospitality and tourism, and home to thousands of international students from more than 100 countries, Minister Boissonnault recognized Niagara College as an important partner in Niagara’s tourism strategy.</t>
  </si>
  <si>
    <t>College welcomes community partners seeking UNESCO Global Geopark designation for Niagara Peninsula</t>
  </si>
  <si>
    <t>April 22. Earth day, Niagara College’s academic, tourism, conservation, agricultural and Indigenous organizations announced their support to Niagara Peninsula Aspiring Global Geopark (NPAGG). NPAGG is seeking UNESCO Global Geopark designation for the Niagara Peninsula by 2023 to advance sustainable tourism in the area. The designation is given to single, unified geographical areas with sites and landscapes of international geological significance. Since Geoparks are popular tourist destinations, an official designation would position Niagara as a key destination for eco-tourism and geo-heritage, helping to increase local and international visits to the area.</t>
  </si>
  <si>
    <t>Administration and Governance &amp;  Canadian Food and Wine Institute</t>
  </si>
  <si>
    <t>https://www.niagaracollege.ca/insidenc/2022/04/26/college-welcomes-community-partners-seeking-unesco-global-geopark-designation-for-niagara-peninsula/</t>
  </si>
  <si>
    <t>8.9. By 2030, devise and implement policies to promote sustainable tourism that creates jobs and promotes local culture and products -  Niagara College’s academic, tourism, conservation, agricultural and Indigenous organizations announced their support to the Niagara Peninsula Aspiring Global Geopark.  Niagara Peninsula is seeking UNESCO Global Geopark designation for the Niagara Peninsula by 2023 to advance sustainable tourism in the area. The designation is given to single, unified geographical areas with sites and landscapes of international geological significance. Since Geoparks are popular tourist destinations, an official designation would position Niagara as a key destination for eco-tourism and geo-heritage, helping to increase local and international visits to the area.
17.17. Encourage and promote effective public, public-private and civil society partnerships, building on the experience and resourcing strategies of partnershipss - Representatives from the Niagara Peninsula Aspiring Geopark and the Greenbelt Foundation, along with members from Bedrock Partner organizations including NC, Arterra Wines Canada and Great Wolf Lodge Niagara Falls Resort, raise a glass to inching one step closer in the pursuit of UNESCO Global Geopark designation for Niagara.</t>
  </si>
  <si>
    <t>NC brews solidarity</t>
  </si>
  <si>
    <t xml:space="preserve">
NC Teaching Brewery has shown support for Ukraine by rolling out two solidarity beers this spring and as a part of a fundraising event, Livestream on March 26, organized by Drinkers for Ukraine, an international effort to raise funds for Ukraine.</t>
  </si>
  <si>
    <t xml:space="preserve"> Canadian Food and Wine Institute &amp; NC Teaching Brewery</t>
  </si>
  <si>
    <t>https://www.niagaracollege.ca/insidenc/2022/03/24/nc-brews-solidarity-with-ukrainian-beers/</t>
  </si>
  <si>
    <t>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 - Support for Ukraine is brewing at the NC Teaching Brewery. In addition to rolling out two solidarity beers this spring to show support for Ukraine, College Brewmaster Professor Jon Downing will be part of a fundraising event livestream on March 26 organized by Drinkers for Ukraine, an international effort to raise funds for Ukraine.</t>
  </si>
  <si>
    <t>Students help seniors combat isolation through connection at Mainstream</t>
  </si>
  <si>
    <t>The St. Catharines-based charitable non-profit association, which assists Niagara residents with developmental differences, recently unveiled a new common room to help those they support combat feelings of isolation, which escalated during the COVID-19 pandemic. The room is now outfitted with computers, a virtual reality system, upgraded wi-fi, asnoezelen sensory room, new furniture and more.</t>
  </si>
  <si>
    <t>School of Community Services</t>
  </si>
  <si>
    <t>https://www.niagaracollege.ca/insidenc/2022/05/25/students-help-combat-isolation-through-connection-at-mainstream/</t>
  </si>
  <si>
    <t>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 - The St. Catharines-based charitable non-profit association, which assists Niagara residents with developmental differences, recently unveiled a new common room to help those they support to combat feelings of isolation, which have escalated during the COVID-19 pandemic. The room is now outfitted with computers, a virtual reality system, upgraded wi-fi, asnoezelen sensory room, new furniture and more</t>
  </si>
  <si>
    <t>Support CFUW scholarship fundraiser featuring Dan and Saundra Patterson’s gardens</t>
  </si>
  <si>
    <t>On June 5, the Canadian Federation of University Women (CFUW) will celebrate the St. Catharines Club’s Annual House and Garden Tour supported by Niagara College students. The event raises funds for scholarships, bursaries and awards supporting women entering postsecondary education.</t>
  </si>
  <si>
    <t>School of Environment and Horticulture &amp; School of Media</t>
  </si>
  <si>
    <t>https://www.niagaracollege.ca/insidenc/2022/06/03/support-cfuw-scholarship-fundraiser-featuring-dan-and-saundra-pattersons-gardens/</t>
  </si>
  <si>
    <t xml:space="preserve">4.3.  By 2030, ensure equal access for all women and men to affordable and quality technical, vocational and tertiary education, including university - Niagara College students are once again supporting and benefitting from the Canadian Federation of University Women (CFUW) St. Catharines Club’s Annual House and Garden Tour, happening on June 5. The event raises funds for scholarships, bursaries and awards supporting women entering postsecondary education, including two bursaries for NC students – the CFUW Laura Sabia Bursary and CFUW St. Catharines Bursary.
5.5.  Ensure women’s full and effective participation and equal opportunities for leadership at all levels of decisionmaking in political, economic and public life - The event raises funds for scholarships, bursaries and awards supporting women entering postsecondary education. </t>
  </si>
  <si>
    <t>Commercial Cannabis Production students put organic, conventional soil to the test</t>
  </si>
  <si>
    <t>Two students of the  Commercial Cannabis Production program are growing trials of cannabis plants grown using organic and conventional soil and inputs.
The goal is to see how the plants respond to the different conditions and whether qualities emerge by the end of the trial that points to one growing method being superior to the other.</t>
  </si>
  <si>
    <t>My College</t>
  </si>
  <si>
    <t xml:space="preserve"> School of Environment and Horticulture</t>
  </si>
  <si>
    <t>https://www.niagaracollege.ca/insidenc/2022/05/03/commercial-cannabis-production-students-put-organic-conventional-soil-to-the-test/</t>
  </si>
  <si>
    <t xml:space="preserve">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 - The Commercial Cannabis Production program are doing side-by-side growing trials of cannabis plants grown using organic and conventional soil and inputs. The goal is to see how the plants respond to the different conditions and whether qualities emerge by the end of the trial that point to one growing method being superior to the other. </t>
  </si>
  <si>
    <t>NC’s Annie Michaud talks water quality and stewardship on The Ripple Effect</t>
  </si>
  <si>
    <t>Annie Michaud  a Professor at Niagara College, a Senior Water Resources Engineer, and one of the founding members of Niagara Coastal, Michaud’s list of accomplishments are long. She is one of the Lake Erie watershed’s most passionate champions. She is eager to share that passion, her extensive knowledge of water science and how it can be applied to helping the lake she calls home.</t>
  </si>
  <si>
    <t>Media Coverage</t>
  </si>
  <si>
    <t>https://www.niagaracollege.ca/insidenc/2022/04/26/ncs-annie-michaud-talks-water-quality-and-stewardship-on-the-ripple-effect/</t>
  </si>
  <si>
    <t xml:space="preserve">6.5.  By 2030, implement integrated water resources management at all levels, including through transboundary cooperation as appropriate - Niagara College’s Annie Michaud, professor in the School Of Environmental &amp; Horticulture, was interviewed on the April 26 episode of The Water Rangers: The Ripple Effect about the importance of community-based water monitoring, Niagara Coastal (of which Michaud is a founding member), and her role at NC.
13.3. Improve education, awareness-raising and human and institutional capacity on climate change mitigation, adaptation, impact reduction and early warning - Lake Erie’s watershed suffers from a number of complex challenges, including climate change, erosion, poor water quality, elevated nutrient levels, nuisance algae, and invasive species. Data is needed to fill information gaps. Michaud champions water monitoring as crucial in understanding and addressing the watershed’s many problems. She sees community based water monitoring (CBWM) as playing a big role in gathering data and at the same time, connecting people to the water resources around them.
14.2. By 2020, sustainably manage and protect marine and coastal ecosystems to avoid significant adverse impacts, including by strengthening their resilience, and take action for their restoration in order to achieve healthy and productive oceans - Niagara Coastal (formerly the Niagara Coastal Community Collaborative) is a forum for local stakeholders to work together to improve the resiliency of the Lake Erie shoreline. Niagara Coastal members work collaboratively to address issues impacting the coastline. Preserving, restoring, and enhancing Lake Erie’s coastline is the focus of their work. Each collaborative member brings something different to this effort.
15.1. By 2020, ensure the conservation, restoration and sustainable use of terrestrial and inland freshwater ecosystems and their services, in particular forests, wetlands, mountains and drylands, in line with obligations under international agreements -  Niagara College’s stunning lagoons were once wastewater treatment ponds. Thanks to the College’s initiative in the late 1990s the ponds were repurposed. Now a thriving wetland ecosystem, it serves as a living lab for Niagara College’s renowned environmental programs.
</t>
  </si>
  <si>
    <t>Earth Week feature: Meet three student ambassadors helping sustainability flourish at NC</t>
  </si>
  <si>
    <t>In honour of Earth Week, InsideNC caught up with three of our NC student Sustainability Ambassadors. This trio of students from the School of Environment have been working to help make our campuses, our communities and the world a greener place. They’ve also taken on key roles, along with a mighty team of 25 Sustainability Ambassadors, in planning our College’s Earth Week initiatives for 2022.</t>
  </si>
  <si>
    <t>My People</t>
  </si>
  <si>
    <t>https://www.niagaracollege.ca/insidenc/2022/04/14/meet-three-student-ambassadors-helping-sustainability-flourish-at-nc/</t>
  </si>
  <si>
    <t xml:space="preserve">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 - Three students of the School of Environment have been working to help make our campuses, our communities and the world a greener place. They’ve also taken on key roles, along with a mighty team of 25 Sustainability Ambassadors, in planning our College’s Earth Week initiatives for 2022.
13.3. Improve education, awareness-raising and human and institutional capacity on climate change mitigation, adaptation, impact reduction and early warning - Being a sustainability ambassador has offered me the opportunity to pursue a wide range of sustainability activities at Niagara College. Within these events and workshops, I have broadened my technical skillset and sustainability knowledge. On a personal level, I have expanded my sustainability network by connecting with others interested in pursuing climate action and sustainability broadly
</t>
  </si>
  <si>
    <t>Environmental Technician co-op students complete training from Walkerton Clean Water Centre</t>
  </si>
  <si>
    <t>Students in Niagara College’s Environmental Technician – Field and Laboratory (Co-op) program participated in the Operation of Conventional Treatment Processes (OCTP) training session at the Walkerton Clean Water Centre. The three-day course gave students the chance to operate, monitor and troubleshoot a pilot conventional drinking water treatment plant. Students monitored basic water quality parameters and worked with on-line, bench-top, and handheld analyzers.</t>
  </si>
  <si>
    <t>School of Environment and Horticulture</t>
  </si>
  <si>
    <t>https://www.niagaracollege.ca/insidenc/2022/03/29/environmental-technician-co-op-students-complete-training-from-walkerton-clean-water-centre/</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</si>
  <si>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  - Taylor felt the course was great preparation for her career . “I look forward to using the technical
skills I gained out of the OCTP course as a future drinking water operator and Environmental Technician/Scientist,” she said in a release.
6.1.  By 2030, achieve universal and equitable access to safe and affordable drinking water for all- Students in Niagara College’s Environmental Technician – Field and Laboratory (Co-op) program took part in a hands-on Operation of Conventional Treatment Processes (OCTP) training session at the Walkerton Clean Water Centre. The three-day course gave students the chance to operate, monitor and troubleshoot a pilot conventional drinking water treatment plant. Students monitored basic water quality parameters and worked with on-line, bench-top, and handheld analyzers.</t>
  </si>
  <si>
    <t>Al Unwin joins the Canadian delegation at the UN Convention on Biological Diversity in Geneva</t>
  </si>
  <si>
    <t>Al Unwin, NC’s Dean of Business, Tourism and Environment, is in Switzerland this March for the UN Convention on Biological Diversity. The two-week gathering from March 13 to 29 is addressing how countries can mitigate the extinction of vulnerable specifies, navigate the rise of new viruses like the COVID-19, and minimize the impact to the lives of people, particularly Indigenous peoples.</t>
  </si>
  <si>
    <t>https://www.niagaracollege.ca/insidenc/2022/03/15/al-unwin-joins-the-canadian-delegation-at-the-un-convention-on-biological-diversity-in-geneva/</t>
  </si>
  <si>
    <t>15.5. Take urgent and significant action to reduce the degradation of natural habitats, halt the loss of biodiversity and, by 2020, protect and prevent the extinction of threatened species - The two-week gathering from March 13 to 29 – delayed for two years due to the pandemic – is addressing how countries can mitigate the extinction of vulnerable specifies, navigate the rise of new viruses like the COVID-19, and minimize the impact to the lives of people, particularly Indigenous peoples.
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 -  Unwin was invited to join the Canadian delegation – made up of federal government officials and non-government officials – who are presenting the Canadian position on the new draft Global Biodiversity Framework. Unwin is advising on targets related to the restoration of 20 per cent of the degraded ecosystems globally. This new framework aims to guide actions worldwide through 2030, to preserve and protect nature and its essential services to people.</t>
  </si>
  <si>
    <t>EMA student helps cannabis retailer tackle plastic waste conundrum</t>
  </si>
  <si>
    <t xml:space="preserve">A student of Niagara College Environmental Management and Assessment programt, develop a plastic waste return program for a cannabis St. Catharines store during his summer internship. </t>
  </si>
  <si>
    <t>https://www.niagaracollege.ca/insidenc/2022/03/02/ema-student-helps-cannabis-retailer-tackle-plastic-waste-conundrum/</t>
  </si>
  <si>
    <t xml:space="preserve">4.4.  By 2030, substantially increase the number of youth and adults who have relevant skills, including technical and vocational skills, for employment, decent jobs and entrepreneurship - The Niagara Herbalist hired EMA student Mackenzie Boyes for an internship last year to develop a recycling program for plastic used in cannabis product packaging.
11.6. By 2030, reduce the adverse per capita environmental impact of cities, including by paying special attention to air quality and municipal and other waste management -  The plastic waste customers have returned after purchasing cannabis products at the St. Catharines store. The recycling program was developed by a Niagara College Environmental Management and Assessment student during an internship.
12.5. By 2030, substantially reduce waste generation through prevention, reduction, recycling and reuse - The Niagara Herbalist hired EMA student Mackenzie Boyes for an internship last year to develop a recycling program for plastic used in cannabis product packaging.
</t>
  </si>
  <si>
    <t>Sport and Sustainability Summit gives NC students hands-on experience ahead of the 2022 Canada Summer Games</t>
  </si>
  <si>
    <t>Allie Reddon and Lexi Barclay are two Niagara College students working behind the scenes to support the success of the upcoming Niagara 2022 Canada Summer Games. This March 25, those two students  are supporting  the Niagara Sustainability and Sport Series presented by the .
The virtual summit will explore how the three pillars of social, environment and economic sustainability can be applied to operational planning, organizational structures and the delivery of major events. It’s the third and final installment in the series, which aims to shine a light on the link between sustainability and sport.</t>
  </si>
  <si>
    <t>https://www.niagaracollege.ca/insidenc/2022/03/24/sport-and-sustainability-summit-gives-nc-students-hands-on-experience-ahead-of-the-2022-canada-summer-games/</t>
  </si>
  <si>
    <t>Earth Week sows seeds for greener future</t>
  </si>
  <si>
    <t>During the Earth Week, the Niagara College community participates in activities such as Earth Day tree planting, virtual BioBlitz and cleanup events on campus and in the community, all as an effort to help protect and conserve the natural environment.</t>
  </si>
  <si>
    <t xml:space="preserve">School of Environment and Horticulture </t>
  </si>
  <si>
    <t>https://www.niagaracollege.ca/insidenc/2022/04/27/earth-week-sows-seeds-for-greener-future/</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</si>
  <si>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 -  “I’m very proud of the work the students did to pull this successful tree planting together,” said Sustainability Advisor Taryn Wilkinson. “Being able to share the opportunity to increase native species on campus and learn more about the significance of native species and the role we play as stewards of our campuses and our community, are what makes events like these so special, and motivates us to make sure it’s not the last.”
11.4. Strengthen efforts to protect and safeguard the world’s cultural and natural heritage - Volunteers from the College community rolled up their sleeves to participate in a roster of initiatives, from an Earth Day tree planting and a virtual BioBlitz to cleanup events on campus and in the community – all in an effort to help protect and conserve the natural environment</t>
  </si>
  <si>
    <t>NC helps Bring Back the Brookies, get to root of watershed health</t>
  </si>
  <si>
    <t>On October 17 a group of College volunteers and alumni of Niagara college participated in a Bring Back the Brookies initiative. Hosted by the Niagara chapter of Trout Unlimited Canada (TUCN), Bring Back the Brookies is a learning and restoration program focused on preserving and protecting aquatic habitat in Upper Twelve Mile Creek. The education and planting event was one of eight Bring Back the Brookies ‘Days of Action’ planned during the month of October, funded with support from the Great Lakes Local Action Fund.</t>
  </si>
  <si>
    <t>Development and Alumni Relations &amp; School of Environment and Horticulture, Sustainability</t>
  </si>
  <si>
    <t>https://www.niagaracollege.ca/insidenc/2021/10/20/nc-helps-bring-back-the-brookies-get-to-root-of-watershed-health/</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</si>
  <si>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 - Bring Back the Brookies is a learning and restoration program focused on preserving and protecting aquatic habitat in Upper Twelve Mile Creek. The education and planting event was one of eight Bring Back the Brookies ‘Days of Action’ planned during the month of October, funded with support from the Great Lakes Local Action Fund.
6.6.  By 2020, protect and restore water-related ecosystems, including mountains, forests, wetlands, rivers, aquifers and lakes - Bring Back the Brookies is a learning and restoration program focused on preserving and protecting aquatic habitat in Upper Twelve Mile Creek.  “Bring Back the Brookies project is also an opportunity to take action to improve resilience and mitigate climate change impacts on the watershed and the community. Planting trees and increasing forest cover help to address increased water temperatures and flood damage in the region.”</t>
  </si>
  <si>
    <t>Motive Power Program Coordinator shares best practices in electric vehicle technology</t>
  </si>
  <si>
    <t>Niagara College’s International division participated in a recent global event with a sustainability focus. The virtual International Summit of Electric Vehicles contributed to the global conversation on climate action. The attendants gained a deeper understanding of how Niagara College’s unique approach to education creates world-ready graduates.</t>
  </si>
  <si>
    <t>School of Trades</t>
  </si>
  <si>
    <t>https://www.niagaracollege.ca/insidenc/2022/04/13/motive-power-program-coordinator-shares-best-practices-in-electric-vehicle-technology/</t>
  </si>
  <si>
    <t>7.2.  By 2030, increase substantially the share of renewable energy in the global energy mix - NC's Green Automotive Technology Lab and electric vehicles help prepare world-ready graduates equipped with the skills to work with the latest green technologies in the automotive industry.
13.3. Improve education, awareness-raising and human and institutional capacity on climate change mitigation, adaptation, impact reduction and early warning - In addition to contributing to the global conversation of climate action, those attending the virtual International Summit of Electric Vehicles this past winter gained a deeper understanding of how Niagara College’s unique approach to education creates world-ready graduates.</t>
  </si>
  <si>
    <t>NC and ECCDC partner on accelerated Early Childhood Education program</t>
  </si>
  <si>
    <t>The Early Childhood Community Development Centre (ECCDC) and Niagara College have received funding from the Ministry of Labour, Training and Skills Development to design and deliver an accelerated Early Childhood Education diploma program. The Skills Development funding will enable 100 educators currently working within licensed child care programs and EarlyON programs to participate in a year-long program through NC, while maintaining their current employment. Upon successful completion of the program, participants will earn an Early Childhood Education diploma and the necessary credentials to become a Registered Early Childhood Educator (RECE), through the College of Early Childhood Educators.</t>
  </si>
  <si>
    <t>https://www.niagaracollege.ca/insidenc/2022/05/04/nc-and-eccdc-partner-on-accelerated-early-childhood-education-program/</t>
  </si>
  <si>
    <t>4.2.  By 2030, ensure that all girls and boys have access to quality early childhood development, care and preprimary education so that they are ready for primary education - The Early Childhood Community Development Centre (ECCDC) and Niagara College have received close to $2 million in funding through the Ministry of Labour, Training and Skills Development to design and deliver an accelerated Early Childhood Education diploma program for educators currently employed within Niagara’s early learning programs.</t>
  </si>
  <si>
    <t>Feed the Community: CFWI dishes out 3,000 meals to those in need</t>
  </si>
  <si>
    <t>A culinary group of seven students of the Culinary program have been cooking meals every Monday to feed the community. For this holiday, these Canadian Food and Wine Institute students have prepared more than 250 Christmas dinners and cakes for those in need. The holiday meals are being donated across Niagara and beyond, from Project Share in Niagara Falls and Start Me Up Niagara in St. Catharines to the Ronald McDonald House in Hamilton and The Hospital for Sick Children (lounge) in Toronto.</t>
  </si>
  <si>
    <t>https://www.niagaracollege.ca/insidenc/2021/12/09/feed-the-community-cfwi-dishes-out-3000-meals-to-those-in-need/</t>
  </si>
  <si>
    <t>2.1.  By 2030, end all forms of malnutrition, including achieving, by 2025, the internationally agreed targets on stunting and wasting in children under 5 years of age, and address the nutritional needs of adolescent girls, pregnant and lactating women and older persons - They have been gathering each Monday since September to cook up a storm – on their own time, apart from their classes and labs – producing 250 to 300 meals on a weekly basis as part of the CFWI’s Feed the Community initiative. By the end of Fall term, 3,000 meals made by the CFWI’s group of volunteers will have been donated to community agencies across Niagara including Port Cares in Port Colborne and The Raft in St. Catharines, as well as Project Share and Start Me Up Niagara.
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developments - The initiative gives students an opportunity to apply what they have learned in the real world, where food insecurity is a reality for many. It also helps them learn to be sustainably responsible and cut down on food waste.
17.17. Encourage and promote effective public, public-private and civil society partnerships, building on the experience and resourcing strategies of partnerships -  The cost of food which supplied 3,000 meals during the 10 weeks of the Feed the Community initiative this Fall term, was supported by a $6,000 donation from the Niagara Community Foundation. "NCF  is honoured we could partner with the College and the volunteer chefs, staff and students in sharing their entrepreneurial spirit and generosity of their time and talents to create these meals and a sense of hope in our community.”</t>
  </si>
  <si>
    <t>Awards of Merit applaud College’s community impact</t>
  </si>
  <si>
    <t>Niagara College has gone above and beyond to assist the community over the past year, from preparing meals for those in need, to manufacturing face shields to help protect healthcare workers; and these efforts have recently gained formal recognition from the Niagara Region.
Award of Merit certificates were recently delivered to the College as part of the Region’s Niagara Impact Awards, which recognize individuals, non-profit organizations, and private sector businesses for their efforts in improving the quality of life of those living in Niagara.</t>
  </si>
  <si>
    <t xml:space="preserve"> Canadian Food and Wine Institute &amp; Research and Innovation</t>
  </si>
  <si>
    <t>https://www.niagaracollege.ca/insidenc/2021/08/11/awards-of-merit-applaud-colleges-community-impact/</t>
  </si>
  <si>
    <t>2.1 By 2030, end hunger and ensure access by all people, in particular the poor and people in vulnerable situations, including infants, to safe, nutritious and sufficient food all year round - Launched during the Winter 2021 term, the Canadian Food and Wine Institute’s Feed the Community initiative aimed to address food insecurity and to support health and wellness in the community and within the College’s student population.
8.8. Protect labour rights and promote safe and secure working environments for all workers, including migrant workers, in particular women migrants, and those in precarious employment - College’s Walker Advanced Manufacturing Innovation Centre (WAMIC) produced 37,000 face shields, certified by Health Canada with a Medical Device Establishment Licence (MDEL Class 1). WAMIC distributed 17,300 face shields to the local Niagara Health System for front-line workers, and close to 20,000 shields were donated to other essential workers and community members throughout the province.</t>
  </si>
  <si>
    <t>The Standard: NC part of collaboration for new Lake Erie community-based monitoring program</t>
  </si>
  <si>
    <t>Niagara Peninsula Conservation Authority (NPCA) , Niagara Coastal Community Collaborative and Niagara College launched  Niagara’s Visual Assessment Survey Tool (VAST) a community-based monitoring program for the  Lake Erie. VAST will help to understand the stressors and their cumulative impacts by tracking the changing conditions of Niagara’s coasts through submitting photos or completing a short survey, at any time and from any location, said the release.</t>
  </si>
  <si>
    <t>https://www.niagaracollege.ca/insidenc/2021/09/02/niagara-dailies-nc-new-community-based-monitoring-program/</t>
  </si>
  <si>
    <t>14.2. By 2020, sustainably manage and protect marine and coastal ecosystems to avoid significant adverse impacts, including by strengthening their resilience, and take action for their restoration in order to achieve healthy and productive oceans - Niagara College receives a mention in the Niagara Dailies for its part in supporting a new community-based coastal  monitoring program called Niagara’s Visual Assessment Survey Tool (VAST). 
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countriess - Developed in partnership with NC, the Niagara Peninsula Conservation Authority and the Niagara Coastal Community Collaborative, VAST aims to “engage communities along Lake Erie in the stewardship of shoreline resiliency and healthy coastal ecosystems and be part of an ever-expanding coastal monitoring network.</t>
  </si>
  <si>
    <t>Cannabis 101: Industry professionals, Greenhouse Technician students get schooled on pest management</t>
  </si>
  <si>
    <t>As part of the Cannabis 101 series, industry professions and students from Niagara College’s Greenhouse Technician program participated in a series of hands-on Pest Management (IPM)  with the guidance of NC professor Graeme Murphy and officials from Health Canada.</t>
  </si>
  <si>
    <t xml:space="preserve"> School of Environment and Horticulture &amp; School of Part-Time Studies</t>
  </si>
  <si>
    <t>https://www.niagaracollege.ca/insidenc/2020/03/03/cannabis-101-industry-professionals-greenhouse-technician-students-get-schooled-on-pest-management/</t>
  </si>
  <si>
    <t>12.1. Implement the 10-year framework of programmes on sustainable consumption and production, all countries taking action, with developed countries taking the lead, taking into account the development and capabilities of developing countries - As part of the Cannabis 101 series, industry professions and students from Niagara College’s Greenhouse Technician program spent their Saturday at the Daniel J. Patterson Campus in Niagara-on-the-Lake to learn about pest management under the guidance of NC professor Graeme Murphy and officials from Health Canada.</t>
  </si>
  <si>
    <t>College launches new lighting project as energy saving initiative</t>
  </si>
  <si>
    <t xml:space="preserve">The College has begun a project to install automatic occupancy lighting in hallways and classrooms at the Welland, Niagara-on-the-Lake and Niagara Falls campuses using motion sensors that automatically turn lights off when the area is not in use. </t>
  </si>
  <si>
    <t>Facilities Management</t>
  </si>
  <si>
    <t>https://www.niagaracollege.ca/insidenc/2015/10/19/college-launches-new-lighting-project-as-energy-saving-initiative/</t>
  </si>
  <si>
    <t>7.3.  By 2030, double the global rate of improvement in energy efficiency - The College has begun a project to install automatic occupancy lighting in hallways and classrooms at the Welland, Niagara-on-the-Lake and Niagara Falls campuses. The new lighting uses motion sensors that automatically turn lights off when the area is not in use.</t>
  </si>
  <si>
    <t>New Window Film Saves Energy in The Armoury and SAC Boardroom</t>
  </si>
  <si>
    <t xml:space="preserve">Niagara College has installed new window film  a cost effective way to reduce energy consumption by increasing the solar energy rejection, UV light rejection, visible light reflected and reduce the amount of glare within the restaurant. </t>
  </si>
  <si>
    <t>https://www.niagaracollege.ca/insidenc/2014/02/06/new-window-film-saves-energy-in-the-armoury-and-sac-boardroom/</t>
  </si>
  <si>
    <t>7.3.  By 2030, double the global rate of improvement in energy efficiency - The window film is a cost effective way to reduce energy consumption by increasing the solar energy rejection, UV light rejection, visible light reflected and reduce the amount of glare within the restaurant.</t>
  </si>
  <si>
    <t>NC sending a message in a bottle on Earth Day</t>
  </si>
  <si>
    <t xml:space="preserve">On april 22, the Earth Day,  all staff will be provided a reusable water bottle to use at the hydration stations that have been installed throughout our campuses. To date we have been able to eliminate over 80,000 plastic water bottles from use through our hydration stations. </t>
  </si>
  <si>
    <t>https://www.niagaracollege.ca/insidenc/2013/04/19/nc-sending-a-message-in-a-bottle-on-earth-day/</t>
  </si>
  <si>
    <t xml:space="preserve">12.5. By 2030, substantially reduce waste generation through prevention, reduction, recycling and reuse - To mark Earth Day on April 22, all staff will be provided a reusable water bottle to use at the hydration stations that have been installed throughout our campuses. To date we have been able to eliminate over 80,000 plastic water bottles from use through our hydration stations. </t>
  </si>
  <si>
    <t>Students Promote Water and Energy Awareness</t>
  </si>
  <si>
    <t xml:space="preserve">Sustainability Ambassadors of Niagara College hosted a stand at the NOTL and Welland Campuses to promote good water and energy usage practices. </t>
  </si>
  <si>
    <t>Niagara College</t>
  </si>
  <si>
    <t>https://www.niagaracollege.ca/insidenc/2014/03/10/students-promote-water-and-energy-awareness/</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</si>
  <si>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 - Niagara College Sustainability Ambassadors hosted a booth at the NOTL and Welland Campuses to tackle some of the issues about water and energy. With Earth Hour just around the corner, the students thought it was a nice fit to engage the campus on how they can make reductions in their everyday lives.
6.1.  By 2030, achieve universal and equitable access to safe and affordable drinking water for all - Niagara College banned the sale of bottled water on campus. The initiative initially stemmed from staff recommendations during Day of Reflection and was approved by the Executive Team in July, 2012. The Sustainability Committee supports this everyone has the right – not the privilege – to clean drinking water, and it should not be sold as a commodity.</t>
  </si>
  <si>
    <t>WC solar panels feeding the grid</t>
  </si>
  <si>
    <t>Since March, on the roof of the Voyageur Wing in the Welland campus, 500 solar panels photovoltaic system with a capacity of  95 kW has been officially online. Currently, this system generates an average of 16,000 KWh per month, producing more than $30,000 in revenue</t>
  </si>
  <si>
    <t>https://www.niagaracollege.ca/insidenc/2012/05/31/wc-solar-panels-feeding-the-grid/</t>
  </si>
  <si>
    <t>7.2.  By 2030, increase substantially the share of renewable energy in the global energy mix - Mounted on the roof of the Voyageur Wing, the 95 kW solar photovoltaic system has been officially online since early March and is currently generating an average of 16,000 KWh per month, producing more than $30,000 in revenue. The system is expected to generate 115 MWh each year – enough to power 10 homes. This energy is being fed back to the Welland Hydro grid via the Feed in Tariff (FIT) program. The project was designed and installed with the assistance of Black and McDonald Ltd., and ARISE Technologies.
7.3.  By 2030, double the global rate of improvement in energy efficiency - The solar panel project is one of many important green initiatives at the College that contribute to the bottom line while promoting sustainability and environmental responsibility. The redevelopment of the Welland Campus saw the installation of such features as motion-activated lighting, a geothermal heat pump in the Rankin Technology Centre and green roofs that absorb water and provide insulation. A recent chiller replacement at the Campus has dramatically reduced energy consumption and netted a significant rebate payment under the province’s RETROFIT program.
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 - The system is expected to generate 115 MWh each year – enough to power 10 homes. This energy is being fed back to the Welland Hydro grid via the Feed in Tariff (FIT) program. The project was designed and installed with the assistance of Black and McDonald Ltd., and ARISE Technologies.</t>
  </si>
  <si>
    <t>NSERC Grant For Smart Farming Technology Advances NC’s Precision AG Strategies To Help Industry</t>
  </si>
  <si>
    <t>RoamIO Jumbo is the new Applied Research Tools and Instruments (ARTI) of the Niagara College’s Agriculture &amp; Environmental Technologies Innovation Centre. It is an advanced, rugged land rover, able to patrol vineyard rows with ease helping farmers increase profitability or even save their crop from damaging weather</t>
  </si>
  <si>
    <t>Agriculture &amp; Environmental Technologies Innovation Centre</t>
  </si>
  <si>
    <t>https://www.niagaracollege.ca/blog/2018/11/05/nserc-grant-for-smart-farming-technology-advances-ncs-precision-ag-strategies-to-help-industry/</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</si>
  <si>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 - The Applied Research Tools and Instruments (ARTI) program helps NC’s Research &amp; Innovation division advance its precision agriculture strategies and collaborate with industry partners to help them farm smarter. Precision agriculture provides solutions to cut costs, increase productivity, and to support environmental stewardship; and it involves using modern hardware and data in support of farm management practices.
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 - There’s a new member of the team at Niagara College’s Agriculture &amp; Environmental Technologies Innovation Centre. It goes by the name RoamIO Jumbo, and it is an advanced, rugged land rover, able to patrol vineyard rows with ease, helping farmers increase profitability or even save their crop from damaging weather.</t>
  </si>
  <si>
    <t>NC unites with community for a sustainable future at first-ever Niagara Climate Change Summit</t>
  </si>
  <si>
    <t xml:space="preserve">Niagara College  signing the Niagara Region Climate Change Call to Action and joining local organizations in a shared commitment to accelerate climate change action in the Region. The Summit was hosted by the Niagara Region in partnership with Brock University and the Niagara Peninsula Conservation Authority.  </t>
  </si>
  <si>
    <t>Executive Team</t>
  </si>
  <si>
    <t>Administration</t>
  </si>
  <si>
    <t>https://www.niagaracollege.ca/insidenc/2022/07/05/nc-unites-with-community-for-a-sustainable-future-at-first-ever-niagara-climate-change-summit/</t>
  </si>
  <si>
    <t xml:space="preserve"> 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 - The Niagara Region Climate Change Call to Action acknowledges the work of the United Nations Intergovernmental Panel on Climate Change which aligns with the goal of 50 per cent reduction in greenhouse gas emissions by 2030. Summit attendees were given an overview of climate change action taking place in Niagara, with expert speakers and industry leaders from across Ontario sharing success stories and best practices.
13.3. Improve education, awareness-raising and human and institutional capacity on climate change mitigation, adaptation, impact reduction and early warning - Niagara College’s sustainability advocates were among those blazing a new trail towards a sustainable future at Niagara’s first-ever Climate Change Summit. Pam Skinner, Senior Vice-President,  took a meaningful step on behalf of the College and in alignment with our 2022-2017 Strategic Plan, signing the Niagara Region Climate Change Call to Action and joining local organizations in a shared commitment to accelerate climate change action in the Region.
17.17. Encourage and promote effective public, public-private and civil society partnerships, building on the experience and resourcing strategies of partnerships - The Summit was hosted by the Niagara Region in partnership with Brock University and the Niagara Peninsula Conservation Authority.</t>
  </si>
  <si>
    <t>Environment students attend federal minister announcement in Port Colborne</t>
  </si>
  <si>
    <t xml:space="preserve">On July 19, a group of students from the College’s Environmental Management and Assessment, Environmental Technician, and Ecosystem Restoration programs attended a funding announcement for the Great Lakes water conservation projects in Port Colborne from the federal minister of Environment and Climate Change, Catherine McKenna. </t>
  </si>
  <si>
    <t>https://www.niagaracollege.ca/insidenc/2018/07/25/environment-students-attend-federal-minister-announcement-in-port-colborne/</t>
  </si>
  <si>
    <t>6.6.  By 2020, protect and restore water-related ecosystems, including mountains, forests, wetlands, rivers, aquifers and lakes - The event, which was held on July 19, included McKenna as well as local MPs Vance Badawey (Niagara Centre)  and Chris Bittle (St. Catharines) where they announced $8.9 million in funding for Great Lakes water conservation projects.
17.17. Encourage and promote effective public, public-private and civil society partnerships, building on the experience and resourcing strategies of partnerships - The event, which was held on July 19, included McKenna as well as local MPs Vance Badawey (Niagara Centre)  and Chris Bittle (St. Catharines) where they announced $8.9 million in funding for Great Lakes water conservation projects. The event was also attended by representatives from Niagara College’s School of Environmental and Horticultural Studies, and the Office of Sustainability. NC sustainability advisor Taryn Wilkinson noted that NC students had worked with MP Badawey on a Niagara region client change initiative which led the students to be invited to attend the event.</t>
  </si>
  <si>
    <t>NC smashes fundraising record in support of United Way with $50,000 donation</t>
  </si>
  <si>
    <t xml:space="preserve">The Niagara College NC Cares United Way campaign raised just over $50,000  in support of United Way Niagara, a non-governmental supporter of social services that work to tackle some of the biggest social issues like food security and poverty in Niagara   
 This Niagara College Community fundraising represents a new milestone for the College, the second year in a row that NC has celebrated a new campaign record.  
These contributions make a lasting impact in the community by helping to fund essential programs and services related to food insecurity, poor living situations, domestic violence and more. </t>
  </si>
  <si>
    <t>College Community</t>
  </si>
  <si>
    <t>https://www.niagaracollege.ca/insidenc/2021/12/15/nc-smashes-fundraising-record-in-support-of-united-way-with-50000-donation/</t>
  </si>
  <si>
    <t>1.1.  By 2030, eradicate extreme poverty for all people everywhere, currently measured as people living on less than $1.25 a day - Niagara College Community contributions make a lasting impact in the community by helping to fund essential programs and services related to food insecurity, poor living situations, domestic violence and more.
17.17. Encourage and promote effective public, public-private and civil society partnerships, building on the experience and resourcing strategies of partnerships - Our partnership with Niagara College is essential to ensuring that community members can access much-needed support, whenever and wherever they need it. The Niagara College campaign plays a huge role in keeping our 216 programs and 26 special initiatives running – helping our community recover, rebuild, and do better than normal.</t>
  </si>
  <si>
    <t>Green milestone: NC’s first Renewable Energy Technician students earn their diplomas</t>
  </si>
  <si>
    <t xml:space="preserve">On June 19, 30 students were the first graduates of the Renewable Energies Technician program. This diploma is designed to meet a growing need for a qualified workforce sought by industry, communities, environmental groups and the government. 
The program aims to supply the market with high-quality grads to fill the demand for solar, wind and geothermal technicians since renewable energy production is more labour intensive than other energy sources such as fossil fuel
</t>
  </si>
  <si>
    <t>School of Technology</t>
  </si>
  <si>
    <t>https://www.niagaracollege.ca/insidenc/2013/06/19/green-milestone-ncs-first-renewable-energy-technician-students-earn-their-diplomas/</t>
  </si>
  <si>
    <t xml:space="preserve">4.4.  By 2030, substantially increase the number of youth and adults who have relevant skills, including technical and vocational skills, for employment, decent jobs and entrepreneurship - The students were the first to enroll in the diploma program designed to meet a growing need for a qualified workforce sought by industry, communities, environmental groups and the government.
7.2.  By 2030, increase substantially the share of renewable energy in the global energy mix - We at Niagara College do teach the three different types of renewable energies: solar energy, wind energy and geothermal energy. This will gives our students a broad range of employment opportunities,”  said chair of NC’s School of Technology studies Adel Esayed, PhD,”The program is to supply the market with high quality grads that to fill the demand of solar, wind and geothermal technicians since the renewable energy production is more labour intensive than other energy sources such as fossil fuel.
</t>
  </si>
  <si>
    <t>NC takes on gender equality project in Saint Lucia</t>
  </si>
  <si>
    <t>Niagara College will participate in a Caribbean Development Bank-funded project to enhance the Government of Saint Lucia’s gender equality priorities. The College was awarded a consultancy contract for Mainstreaming Gender Equality of Saint Lucia’s National Sustainable Development Plan. This project will take place in Saint Lucia where NC will assist in implementing the vision of their Ministry of Education, Innovation, Gender Relations and Sustainable Development. With this inicaitive NC continues to lead in social responsibility by supporting inclusivity, increasing access to quality education and reducing barriers to employment around the world.</t>
  </si>
  <si>
    <t>International</t>
  </si>
  <si>
    <t>https://www.niagaracollege.ca/insidenc/2019/06/03/nc-takes-on-gender-equality-project-in-saint-lucia/</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</si>
  <si>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 - NC will continue to strengthen its partnerships in the Caribbean and collaboratively foster world-ready and work-ready graduates, both in Canada at NC and abroad through partner institutions.
5.C.  Adopt and strengthen sound policies and enforceable legislation for the promotion of gender equality and the empowerment of all women and girls at all levels - Gender equality intersects all that we do, whether our work is in education, government or community development. We support leaders and planners with knowledge and skills to practice gender planning aligned with national frameworks and data indicators for gender equality and sustainable development
10.2. By 2030, empower and promote the social, economic and political inclusion of all, irrespective of age, sex, disability, race, ethnicity, origin, religion or economic or other status - The project aims to enhance the government’s planning and programming processes to systematically address gender equality priorities. The project will develop a new national gender policy and a gender focal point, and through gender-based analysis, will inform future policy development, planning and public expenditure. 
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 -This collaboration with Niagara College will provide for more diverse offerings to our students and facilitate the kind of intercultural exchanges that create a more global citizen. We look forward to a productive relationship with Niagara College</t>
  </si>
  <si>
    <t>NC students help plants the seeds of a bright future for heritage oaks in NOTL</t>
  </si>
  <si>
    <t>This article presents a resident-driven project that was created in response to a concern over the increased thinning of the heritage tree canopy that led to the creation of The Chautauqua Oaks Project.  The combined efforts of a small group of community volunteers, the Town of Niagara-on-the-Lake, and Niagara College  has completed a tree inventory in just four years, developed a community tree plan, and began replanting their disappearing tree canopy.</t>
  </si>
  <si>
    <t>https://www.niagaracollege.ca/insidenc/2019/10/02/chautauqua-oaks-project-plants-the-seeds-of-a-bright-future-for-heritage-oaks/</t>
  </si>
  <si>
    <t>11.4. Strengthen efforts to protect and safeguard the world’s cultural and natural heritage - Since Fall of 2018 Niagara College students have been harvesting acorns from Chautauqua's heritage oak trees.  At the College's Niagara on the Lake Campus these acorns are then germinated and nurtured to produce crops of future "ChautauquaOaks" to be used for The Project's replanting program.The natural grandeur and beauty of the Oaks from Chautauqua is a stunning contribution that will help maintain the epic scale of the heritage tree canopy in Niagara-on-the-Lake
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 - Partnering with The Chautauqua Oaks Project has opened up countless applied learning opportunities for our students, who are getting real-work experience in the preservation and restoration of our natural ecosystems.
 17.17. Encourage and promote effective public, public-private and civil society partnerships, building on the experience and resourcing strategies of partnerships - It also demonstrates the benefits that can arise when residents, government and post-secondary institutions work together</t>
  </si>
  <si>
    <t>Pink Boots brew aims for great strides toward gender equality in brewing</t>
  </si>
  <si>
    <t>On March 8, 2022,  NC’s Brewmaster and Brewery Operations Management program students worked on the College’s Pink Boots collaboration beer for 2022. Their efforts are part of a global initiative launched by Pink Boots Society: an international non-profit that aims to assist, inspire and encourage women in the fermentable beverage industry through education in a supportive environment.</t>
  </si>
  <si>
    <t>https://www.niagaracollege.ca/insidenc/2022/03/08/pink-boots-brew-aims-for-great-strides-toward-gender-equality-in-brewing/</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</si>
  <si>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 - We are always excited when our students can take part in the Pink Boots initiative and shine a spotlight on gender equality in the brewing industry. Niagara College is keenly aware there is work to be done in support of equality, diversity and inclusion in the brewing workforce, and we look forward to supporting that growth in the future.
5.1.  End all forms of discrimination against all women and girls everywhere - On March 8, students in NC’s Brewmaster and Brewery Operations Management program began working on the College’s Pink Boots collaboration beer for 2022. Their efforts are part of a global initiative launched by Pink Boots Society: an international non-profit that aims to assist, inspire and encourage women in the fermentable beverage industry through education in a supportive environment.</t>
  </si>
  <si>
    <t>Niagara College and Meridian Credit Union named presenting sponsors of Indigenous Programming at the Niagara 2022 Canada Summer Games</t>
  </si>
  <si>
    <t>Niagara 2022 Canada Summer Games announced that Niagara College and Meridian Credit Union are the presenting sponsors of Indigenous programming at the Niagara 2022 Canada Summer Games. NC and Meridian will support the development of a unique cross-cultural experience through the sharing of traditions, songs, dances, and craftsmanship of First Nations, Métis, and Inuit peoples.</t>
  </si>
  <si>
    <t>College News</t>
  </si>
  <si>
    <t>https://goodlifemagazineonline.com/canada-games-will-showcase-indigenous-culture-and-traditions/</t>
  </si>
  <si>
    <t>11.4. Strengthen efforts to protect and safeguard the world’s cultural and natural heritage -  NC and Meridian will support the lighting of a Sacred Fire and the creation of a Community of Nations activation that will be hosted by Niagara’s Indigenous communities at Niagara Place, one of the Games’ major cultural events that will be located at the newly-built Canada Games Park. NC and Meridian will also both support performances by Indigenous artists of different disciplines and backgrounds throughout the event.
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 - Niagara 2022 Canada Summer Games announced that Niagara College and Meridian Credit Union are the presenting sponsors of Indigenous programming at the Niagara 2022 Canada Summer Games. NC and Meridian will support the development of a unique cross-cultural experience through the sharing of traditions, songs, dances, and craftsmanship of First Nations, Métis, and Inuit peoples.</t>
  </si>
  <si>
    <t>H&amp;M donation plants seeds for sustainable initiatiatives</t>
  </si>
  <si>
    <t>The popular fashion retailer donated $16,3652.60 to support the College’s Seed Orchard project. NC’s Office of Sustainability  and School of Environment and Horticulture have been working on this initiative to install a long-term garden where the college can harvest seeds for future campus plantings and share them with the community through a ‘seed library.’</t>
  </si>
  <si>
    <t>https://www.niagaracollege.ca/insidenc/2022/07/13/hm-donation-plants-seeds-for-sustainable-initiatives/</t>
  </si>
  <si>
    <t>13.3. Improve education, awareness-raising and human and institutional capacity on climate change mitigation, adaptation, impact reduction and early warning - This generous donation  will support Niagara College’s commitment to climate action and environmental conservation by creating valuable opportunities for students and our college community to learn more about nature-based solutions that have positive climate impacts on our campus and in our community. The College’s Office of Sustainability plans to incorporate the seed orchard into a larger pollinator garden network on campus to be maintained by a variety of stakeholders, such as students participating in the Sustainability Ambassador program or groups such as NC Stewards and Sustainable Agriculture who have expressed interest in participating with plant maintenance activities.
this article aligns well with is Goal #13, which is to "take urgent action to combat climate change and its impact". The accompanying target selected is target 13.3, which is to "imrpove education, awareness-raising and human and insitutional capacity on climate change mitigation, adaptation, impact reduction, and early warning". This goal and target were selected because according to the article, the planting of native plants and seeds improves carbon sequestration, which is the main driver of climate change. Additionally, this initiative is being done with and by students at Niagara College who are learning about the benefits of this initiative and can encourage others to get involved or raise awareness amongst their peers, family, and friends. 
15.1. By 2020, ensure the conservation, restoration and sustainable use of terrestrial and inland freshwater ecosystems and their services, in particular forests, wetlands, mountains and drylands, in line with obligations under international agreements - The funds donated by H&amp;M Canada add to a $6,000 grant NC received from WWF-Canada to support the 17.16. 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countriesCollege’s Seed Orchard project. Native plants and seeds are essential to restore habitat for local wildlife and sequester carbon. - This is a wonderful example of community partnerships where organizations are coming together to facilitate and make positive environmental impacts in our local communities. This generous donation  will support Niagara College’s commitment to climate action and environmental conservation by creating valuable opportunities for students and our college community to learn more about nature-based solutions that have positive climate impacts on our campus and in our community.</t>
  </si>
  <si>
    <t>Niagara College wins International Award for Global Citizenship</t>
  </si>
  <si>
    <t>On June 17, 2022, Niagara College was recognized by the World Federation of Colleges and Polytechnics (WFCP) with a bronze award in the category of Global Citizenship. The awards recognize WFCP member institutions and celebrate their contributions to excellence in the global technical and vocational education and training (TVET) sector.</t>
  </si>
  <si>
    <t>https://www.niagaracollege.ca/blog/2022/07/07/niagara-college-wins-international-award-for-global-citizenship/</t>
  </si>
  <si>
    <t>4.4.  By 2030, substantially increase the number of youth and adults who have relevant skills, including technical and vocational skills, for employment, decent jobs and entrepreneurship - Niagara College’s award for Global Citizenship is a testament to how well the college continues to prepare students to excel in the worldwide community despite unprecedented global challenges. In preparing world-ready graduates, Niagara College is fostering global mindedness and intercultural competencies, which are a necessity to thrive in the twenty-first century as the world becomes increasingly interconnected.
10.2. By 2030, empower and promote the social, economic and political inclusion of all, irrespective of age, sex, disability, race, ethnicity, origin, religion or economic or other status -
NC’s commitment to global citizenship is evident in its approach to student success as the College strives to provide culturally diverse and inclusive learning environments and experiences, infuse global competency development into its work, and foster collaborative partnerships in Canada and around the world.</t>
  </si>
  <si>
    <t>NC flags lowered for national day of remembrance for victims of terrorism</t>
  </si>
  <si>
    <t xml:space="preserve">On June 23, flags at both the Welland Campus and the Daniel J. Patterson Campus in Niagara-on-the-Lake were lowered to recognize Canada’s National Day of Remembrance for Victims of Terrorism. </t>
  </si>
  <si>
    <t>https://www.niagaracollege.ca/blog/2022/06/23/nc-flags-lowered-for-national-day-of-remembrance-for-victims-of-terrorism/</t>
  </si>
  <si>
    <t>16.1. Significantly reduce all forms of violence and related death rates everywhere - On June 23, flags at both the Welland Campus and the Daniel J. Patterson Campus in Niagara-on-the-Lake were lowered to recognize Canada’s National Day of Remembrance for Victims of Terrorism. June 23 is marked annually to honour the bombing of Air India Flight 182, which claimed the lives of 329 innocent people, and commemorates the victims of the bombing and other victims of terrorist violence.</t>
  </si>
  <si>
    <t>United Way Niagara announces Sean Kennedy as 2022 campaign chair</t>
  </si>
  <si>
    <t>Niagara College President Sean Kennedy is helping United Way kick-off this year’s campaign in an exciting way – as the 2022 Campaign Chair.
In United Way’s announcement on June 7, 2022, Kennedy shared his pride for being at the helm of the campaign.</t>
  </si>
  <si>
    <t>President office</t>
  </si>
  <si>
    <t>https://www.niagaracollege.ca/blog/2022/06/07/united-way-niagara-announces-sean-kennedy-as-2022-campaign-chair/</t>
  </si>
  <si>
    <t xml:space="preserve">11.3. By 2030, enhance inclusive and sustainable urbanization and capacity for participatory, integrated and sustainable human settlement planning and management in all countries - Niagara College president said is incredible proud to be leading the 2022 Campaign for United Way Niagara. It is an honour to step into such an important role that many dedicated community leaders have held over the years. Niagara College is firmly committed to building a stronger community for all who live here. Way. United Way invests in solutions to poverty, food security, mental health &amp; well-being, empowering youth &amp; families, homelessness, domestic violence &amp; social isolation.
17.17. Encourage and promote effective public, public-private and civil society partnerships, building on the experience and resourcing strategies of partnerships -  My involvement as Campaign Chair builds on the already strong partnership between the College and United 
</t>
  </si>
  <si>
    <t>NC students capture silver and bronze medals at Skills Canada National Competition</t>
  </si>
  <si>
    <t xml:space="preserve">In April 2022, two students Game Development program and one student of  Welding Technician won two silver and one bronze medals in the Skills Ontario competition. The Skills Canada National Competition (NSNC) is the country's only national, multi-trade and technology competition for students and apprentices. </t>
  </si>
  <si>
    <t>https://www.niagaracollege.ca/blog/2022/06/06/nc-students-capture-gold-and-bronze-medals-at-skills-canada-national-competition/</t>
  </si>
  <si>
    <t>4.4.  By 2030, substantially increase the number of youth and adults who have relevant skills, including technical and vocational skills, for employment, decent jobs and entrepreneurship - Two students Game Development program and one student of  Welding Technician won two silver and one bronze medals in the Skills Ontario competition. The Skills Canada National Competition (NSNC) is the country's only national, multi-trade and technology competition for students and apprentices. Seeing NC shine on the national stage is something we’re very proud of. Their exemplary achievements show Canada that NC students are receiving the best education from faculty and staff who are committed to seeing them succeed.</t>
  </si>
  <si>
    <t>Reminder to NC students to be protective of personal, financial info</t>
  </si>
  <si>
    <t>Niagara College wants to remind students to be vigilant and protect yourself and your devices, and be cautious when you receive a call, text message or email requesting personal or financial information. 
Phishing is a common tactic that cyber criminals use to steal personal and financial information from you. Phishing messages usually take the form of an email, text message, or phone call from someone who is pretending to be someone they are not, such as your bank or even the College.</t>
  </si>
  <si>
    <t>https://www.niagaracollege.ca/blog/2022/07/21/reminder-to-nc-students-to-be-protective-of-personal-financial-info/</t>
  </si>
  <si>
    <t>16.4. By 2030, significantly reduce illicit financial and arms flows, strengthen the recovery and return of stolen assets and combat all forms of organized crime - Niagara College wants to remind students to be vigilant and protect yourself and your devices, and be cautious when you receive a call, text message or email requesting personal or financial information. What to do if you receive a suspicious call or email: If you receive a suspicious phone call from someone claiming to be from Niagara College, ask for the name, callback number and extension of the person you’re speaking with and never provide banking or credit card information over the phone. If you receive a suspicious email, do not click any links.</t>
  </si>
  <si>
    <t>Weekend activation will feature a line-up of interactive Indigenous programming</t>
  </si>
  <si>
    <t>A unique cross-cultural experience that includes the sharing of Indigenous traditions, songs, dances, and craftsmanship awaits visitors to Niagara College’s booth during the final weekend of the 2022 Canada Summer Games.</t>
  </si>
  <si>
    <t>https://www.niagaracollege.ca/insidenc/2022/08/15/weekend-activation-will-feature-a-line-up-of-interactive-indigenous-programming/</t>
  </si>
  <si>
    <t xml:space="preserve"> 11.4. Strengthen efforts to protect and safeguard the world’s cultural and natural heritage - On August 20 and 21 Niagara College and Meridian Credit Union will sponsor a line-up of interactive Indigenous programming during a Community of Nations activation at Niagara Place, the free festival hub for the Games. A unique cross-cultural experience that includes the sharing of Indigenous traditions, songs, dances, and craftsmanship awaits visitors to Niagara College’s booth during the final weekend of the 2022 Canada Summer Games</t>
  </si>
  <si>
    <t>HWAS offers summer transition program for students with disabilities</t>
  </si>
  <si>
    <t xml:space="preserve">This summer, NC’s Health, Wellness and Accessibility Services is helping students get set for success.Ahead of the Fall Term on August 30 and 31, HWAS will deliver a two-day program for incoming students with disabilities. </t>
  </si>
  <si>
    <t xml:space="preserve"> Health, Wellness and Accessibility</t>
  </si>
  <si>
    <t>https://www.niagaracollege.ca/insidenc/2022/07/22/hwas-offers-summer-transition-program-for-students-with-disabilities/</t>
  </si>
  <si>
    <t>10.2. By 2030, empower and promote the social, economic and political inclusion of all, irrespective of age, sex, disability, race, ethnicity, origin, religion or economic or other status - Ahead of the Fall Term on August 30 and 31, HWAS will deliver a two-day program for incoming students with disabilities. The program will be delivered both virtually and in-person to help students with the transition to college. Students will have a chance to get to know their support team, meet peers, and build skills to feel prepared for the start of term .</t>
  </si>
  <si>
    <t>App tracks greenhouse energy to determine efficiencies</t>
  </si>
  <si>
    <t>For the past six months, 360 Energy has been working with  Niagara College’s Horticulture &amp; Environmental Sciences Innovation Centre (HESIC) researchers led by Kimberley Cathline, HESIC Research Program Manager, to get the powerful 360 Energy software platform into greenhouse operators’ hands so they can control and reduce energy costs.</t>
  </si>
  <si>
    <t>Research and innovation</t>
  </si>
  <si>
    <t>Horticultural &amp; Environmental Sciences Innovation Centre</t>
  </si>
  <si>
    <t>https://www.ncinnovation.ca/blog/horticultural-environmental-sciences-innovation-centre/app-tracks-greenhouse-energy-to-determine-efficiencies</t>
  </si>
  <si>
    <t>Target 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 - Problem is, production of food under glass is an energy-intensive endeavour that’s both costly for a greenhouse operator’s bottom line, and the planet, with increased carbon emissions. Arkell is determined to provide relief in both cases with a secure cloud-based software that can collect energy-related data directly from greenhouse control systems and empower growers, owners, and investors to use the information to increase the profitability and sustainability of their business.
Target 7.3.  By 2030, double the global rate of improvement in energy efficiency - Arkell is determined to provide relief from energy-intensive consumption with secure cloud-based software that can collect energy-related data directly from greenhouse control systems and empower growers, owners, and investors to use the information to increase the profitability and sustainability of their business
Target 17.17. Encourage and promote effective public, public-private and civil society partnerships, building on the experience and resourcing strategies of partnerships - For the past six months, 360 Energy has been working with a handful of HSEIC researchers led by Kimberley Cathline, HESIC Research Program Manager, to determine how to make the software appealing to greenhouse growers worldwide.It’s the first time the company has worked with NC.</t>
  </si>
  <si>
    <t>Growing trial for greenhouse solar panels</t>
  </si>
  <si>
    <t>Heliene Inc. is a Sault Ste. Marie-based solar technology manufacturer working with Niagara College to trial herb crops grown under Heliene’s greenhouse integrated photovoltaic module (GIPV) panels.  This trial is investigating the benefits of the specialized solar panels for a sustainable greenhouse industry, on the path to being carbon neutral.</t>
  </si>
  <si>
    <t>https://www.ncinnovation.ca/blog/research-innovation/growing-trial-for-greenhouse-solar-panels</t>
  </si>
  <si>
    <t>Target 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  -   Energy costs have always been a challenge for greenhouse operations. Yet for one Ontario innovator, their advanced renewable energy technology may present a new opportunity for growers to reduce electricity costs as well as carbon footprint, while increasing crop yields.
Target 7.3.  By 2030, double the global rate of improvement in energy efficiency  -  The panels are integrated into the actual roof, unlike traditional solar technologies. The light-polarizing backsheets serve to filter and convert green light to red light, which reportedly improves plant growth, and the photovoltaic cells are used to generate electricity.
Target 17.17. Encourage and promote effective public, public-private and civil society partnerships, building on the experience and resourcing strategies of partnerships - Heliene Inc. is a Sault Ste. Marie-based solar technology manufacturer working with Niagara College to trial herb crops grown under Heliene’s greenhouse integrated photovoltaic module (GIPV) panels.</t>
  </si>
  <si>
    <t>NC to host Global Conference on Sustainability in Higher Education</t>
  </si>
  <si>
    <t>Niagara College will be a host institution for the 2022 Global Conference on Sustainability in Higher Education.
Hosted by the Association for the Advancement of Sustainability in Higher Education (AASHE), the virtual conference will take place October 18, October 26 and November 3, offering three full days of live content and networking.</t>
  </si>
  <si>
    <t>Sustainability Office</t>
  </si>
  <si>
    <t>https://www.niagaracollege.ca/insidenc/2022/10/07/nc-to-host-global-conference-on-sustainability-in-higher-education/</t>
  </si>
  <si>
    <t>13.3. Improve education, awareness-raising and human and institutional capacity on climate change mitigation, adaptation, impact reduction and early warning -  With a theme of “The Urgency of Now,” this year’s conference is a clarion call for transformative sustainability solutions that match the speed and scale of challenges. The theme addresses the catastrophic effects of climate change, with more reports that indicate that the point has been reached where the results are irreversible  — unless immediate, rapid, large-scale reductions in greenhouse gas emissions are met.
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 - Niagara College will be a host institution for the 2022 Global Conference on Sustainability in Higher Education. Hosted by the Association for the Advancement of Sustainability in Higher Education (AASHE), “Our host institutions truly champion sustainability advancements in higher education,” said AASHE Executive Director Meghan Fay Zahniser. “We are grateful to work with these member colleges and universities that directly contribute to the success of the conference and the sustainability movement as a whole.”</t>
  </si>
  <si>
    <t>Faculty member heading up Welland Food Drive on Nov. 5</t>
  </si>
  <si>
    <t xml:space="preserve">A Niagara College faculty member Professor in the School of Business and Management, is leading the Welland Food Drive, happening on November 5.
The annual food drive, which is in its 31st year, helps stock the shelves of three local food banks – The Hope Centre, Open Arms Mission, and The Salvation Army – who rely on donations to support their efforts in feeding the community
</t>
  </si>
  <si>
    <t xml:space="preserve">School of business and management </t>
  </si>
  <si>
    <t>https://www.niagaracollege.ca/insidenc/2022/11/02/faculty-member-heading-up-welland-food-drive-on-nov-5/</t>
  </si>
  <si>
    <t xml:space="preserve"> 2.1 By 2030, end hunger and ensure access by all people, in particular the poor and people in vulnerable situations, including infants, to safe, nutritious and sufficient food all year round. -  Professor in the School of Business and Managemen, is the coordinator of the Welland Food Drive, happening on November 5. The annual food drive, which is in its 31st year, helps stock the shelves of three local food banks – The Hope Centre, Open Arms Mission, and The Salvation Army – who rely on donations to support their efforts in feeding the community.  
17.17. Encourage and promote effective public, public-private and civil society partnerships, building on the experience and resourcing strategies of partnerships - “It really speaks to the whole concept of community,” she said. “It’s an opportunity for everyone in the Welland community to participate. Whether it’s one can or boxes of food, or in this case financial donations, it’s an opportunity for community to come together through volunteerism and donation.”  While the food drive is run by a small volunteer organizing committee, it attracts the support of more than 500 volunteers, some of whom drive around the city to collect food donations from residents who leave items on their front porch for pick up.</t>
  </si>
  <si>
    <t>Free wellness workshops available for all NC students</t>
  </si>
  <si>
    <t>Health, Wellness and Accessibility Services (HWAS) offer students various wellness workshops that aim to support students during their time at Niagara College. Both virtual and in-person workshops are available to all Niagara College students and run after break week.</t>
  </si>
  <si>
    <t>campus Update</t>
  </si>
  <si>
    <t>Health, Wellness and Accessibility Services</t>
  </si>
  <si>
    <t>https://www.niagaracollege.ca/insidenc/2022/10/24/free-wellness-workshops-available-for-all-nc-students/</t>
  </si>
  <si>
    <t>3.4 By 2030, reduce by one third premature mortality from non-communicable diseases through prevention and treatment and promote mental health and well-being. - As we approach the mid-way point of the fall semester, Health, Wellness and Accessibility Services (HWAS) wants to remind students that they offer a variety of different wellness workshops that aim to support students during their time at Niagara College.</t>
  </si>
  <si>
    <t>Fall fundraisers cook up support for United Way</t>
  </si>
  <si>
    <t>On Oct. 14, Culinary Management students prepared multiple food stations as part of a culinary pop-up event held in support of United Way Niagara.</t>
  </si>
  <si>
    <t xml:space="preserve"> School of Culinary Arts</t>
  </si>
  <si>
    <t>https://www.niagaracollege.ca/insidenc/2022/10/18/fall-fundraisers-cook-up-support-for-united-way/</t>
  </si>
  <si>
    <t>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 - Niagara College students, faculty and staff have been showing off their culinary talents for a good cause this October. Two recent events held at the Daniel J. Patterson Campus in Niagara-on-the-Lake – a unique culinary pop-up event and an employee chili cook-off – raised funds in support of the College’s United Way workplace campaign ‘NC Cares.</t>
  </si>
  <si>
    <t>New Pilot Program Aims to Grow Indigenous-led Early Childhood Education (ECE) Training in Niagara</t>
  </si>
  <si>
    <t>Delivered as a partnership between the Fort Erie Native Friendship Centre, Niagara College, Six Nations Polytechnic, and the Region of Niagara Children’s Services Division, the Indigenous-led Early Childhood Education (ECE) Pilot Program aims to train Indigenous early childhood educators for First Nations communities in Niagara.</t>
  </si>
  <si>
    <t>https://www.niagaracollege.ca/insidenc/2022/12/21/new-pilot-program-aims-to-grow-indigenous-led-early-childhood-education-ece-training-in-niagara/</t>
  </si>
  <si>
    <r>
      <rPr>
        <sz val="10"/>
        <color rgb="FF000000"/>
        <rFont val="Arial Narrow"/>
      </rPr>
      <t xml:space="preserve"> 4.2.  By 2030, ensure that all girls and boys have access to quality early childhood development, care and preprimary education so that they are ready for primary education -</t>
    </r>
    <r>
      <rPr>
        <b/>
        <sz val="10"/>
        <color rgb="FF000000"/>
        <rFont val="Arial Narrow"/>
      </rPr>
      <t xml:space="preserve"> A new pilot program is helping to train Indigenous early childhood educators for First Nations communities in Niagara, widening opportunities for cultural learning while at the same time filling staffing gaps faced by licensed child care service providers.
</t>
    </r>
    <r>
      <rPr>
        <sz val="10"/>
        <color rgb="FF000000"/>
        <rFont val="Arial Narrow"/>
      </rPr>
      <t>11.4. Strengthen efforts to protect and safeguard the world’s cultural and natural heritage- The pilot project stems from critical staffing shortages across all communities but especially for Indigenous-led licensed childcare service providers because of the importance of cultural knowledge needed by Registered Early Childhood Educators.
17.17. Encourage and promote effective public, public-private and civil society partnerships, building on the experience and resourcing strategies of partnerships -</t>
    </r>
    <r>
      <rPr>
        <b/>
        <sz val="10"/>
        <color rgb="FF000000"/>
        <rFont val="Arial Narrow"/>
      </rPr>
      <t xml:space="preserve"> Delivered as a partnership between the Fort Erie Native Friendship Centre, Niagara College, Six Nations Polytechnic and the Region of Niagara Children’s Services Division, the Indigenous-led Early Childhood Education (ECE) Pilot Program aims to grow the number of qualified staff in the workforce and increase access to high quality licensed child care for families.
</t>
    </r>
  </si>
  <si>
    <t>Niagara College leads the way in palliative care training for Paramedic students</t>
  </si>
  <si>
    <t>Thanks to a new partnership with Pallium Canada, Niagara College’s Paramedic has been offering students critical training in palliative care. NC is leading the way as the first college in Canada to adopt Pallium’s award-winning Learning Essential Approaches to Palliative Care (LEAP) Paramedic course into their Paramedic program curriculum</t>
  </si>
  <si>
    <t>New releases</t>
  </si>
  <si>
    <t>School of Allied Health</t>
  </si>
  <si>
    <t>https://www.niagaracollege.ca/insidenc/2022/12/15/niagara-college-leads-the-way-in-palliative-care-training-for-paramedic-students/</t>
  </si>
  <si>
    <r>
      <rPr>
        <sz val="10"/>
        <color rgb="FF000000"/>
        <rFont val="Arial Narrow"/>
      </rPr>
      <t xml:space="preserve"> 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 -</t>
    </r>
    <r>
      <rPr>
        <b/>
        <sz val="10"/>
        <color rgb="FF000000"/>
        <rFont val="Arial Narrow"/>
      </rPr>
      <t xml:space="preserve"> Niagara College’s Paramedic program has taken a leap forward when it comes to offering students critical training in palliative care.After incorporating LEAP Paramedic into the Paramedic program curriculum for the first time, 42 second-year students had the chance to complete the training and earn their certification from Pallium Canada for LEAP Paramedic training this Fall term.
</t>
    </r>
    <r>
      <rPr>
        <sz val="10"/>
        <color rgb="FF000000"/>
        <rFont val="Arial Narrow"/>
      </rPr>
      <t>17.17. Encourage and promote effective public, public-private and civil society partnerships, building on the experience and resourcing strategies of partnerships -</t>
    </r>
    <r>
      <rPr>
        <b/>
        <sz val="10"/>
        <color rgb="FF000000"/>
        <rFont val="Arial Narrow"/>
      </rPr>
      <t xml:space="preserve"> Thanks to a new partnership with Pallium Canada, NC is leading the way as the first college in Canada to adopt Pallium’s award-winning Learning Essential Approaches to Palliative Care (LEAP) Paramedic course into their Paramedic program curriculum</t>
    </r>
  </si>
  <si>
    <t>Niagara College recognized as a top employer in the Hamilton-Niagara Region</t>
  </si>
  <si>
    <t>Niagara College has been named a Hamilton-Niagara Region top employer for 2023. The Hamilton-Niagara’s Top Employers competition recognizes and celebrates employers in the Hamilton-Niagara area of Ontario who leads their industries in offering exceptional workplace places</t>
  </si>
  <si>
    <t xml:space="preserve">Human Resources </t>
  </si>
  <si>
    <t>https://www.niagaracollege.ca/insidenc/2022/11/24/niagara-college-recognized-as-a-top-employer-in-the-hamilton-niagara-region/</t>
  </si>
  <si>
    <r>
      <rPr>
        <sz val="10"/>
        <color rgb="FF000000"/>
        <rFont val="Arial Narrow"/>
      </rPr>
      <t xml:space="preserve"> 8.3. Promote development-oriented policies that support productive activities, decent job creation, entrepreneurship, creativity and innovation, and encourage the formalization and growth of micro-, small- and medium-sized enterprises, including through access to financial services - </t>
    </r>
    <r>
      <rPr>
        <b/>
        <sz val="10"/>
        <color rgb="FF000000"/>
        <rFont val="Arial Narrow"/>
      </rPr>
      <t>Niagara College has been named a Hamilton-Niagara Region top employer for 2023. The College provides exceptional maternity and parental leave salary top-up benefits, retirement planning assistance and generous contributions to a defined benefit pension, and a longstanding history of celebrating employee success through the annual Awards of Excellence, recognizing the exemplary work of employees.</t>
    </r>
  </si>
  <si>
    <t>Dean Unwin champions global biodiversity at COP15</t>
  </si>
  <si>
    <t>Alan Unwin, Dean of Business and Environment, is among members of a historic Canadian delegation taking part in the United Nations’ Conference of the Parties (COP) in Montreal, from December 7-19, focused on protecting nature and halting biodiversity loss around the world.</t>
  </si>
  <si>
    <t>Campus update</t>
  </si>
  <si>
    <t>https://www.niagaracollege.ca/insidenc/2022/12/14/dean-unwin-champions-global-biodiversity-at-cop15/</t>
  </si>
  <si>
    <r>
      <rPr>
        <sz val="10"/>
        <color rgb="FF000000"/>
        <rFont val="Arial Narrow"/>
      </rPr>
      <t xml:space="preserve"> 13.3. Improve education, awareness-raising and human and institutional capacity on climate change mitigation, adaptation, impact reduction and early warning -</t>
    </r>
    <r>
      <rPr>
        <b/>
        <sz val="10"/>
        <color rgb="FF000000"/>
        <rFont val="Arial Narrow"/>
      </rPr>
      <t xml:space="preserve"> Alan Unwin (St. Catharines/ Toronto), Dean of Business and Environment, is among members of a historic Canadian delegation taking part in the United Nations’ Conference of the Parties (COP) in Montreal, from December 7-19, focused on protecting nature and halting biodiversity loss around the world</t>
    </r>
    <r>
      <rPr>
        <sz val="10"/>
        <color rgb="FF000000"/>
        <rFont val="Arial Narrow"/>
      </rPr>
      <t xml:space="preserve">.
15.5. Take urgent and significant action to reduce the degradation of natural habitats, halt the loss of biodiversity and, by 2020, protect and prevent the extinction of threatened species - </t>
    </r>
    <r>
      <rPr>
        <b/>
        <sz val="10"/>
        <color rgb="FF000000"/>
        <rFont val="Arial Narrow"/>
      </rPr>
      <t xml:space="preserve">Unwin is among a team of Canadian delegates supporting the Government of Canada’s priority to ensure that COP15 is a success for nature, given the urgent need for international partners to halt and reverse the alarming loss of biodiversity worldwide.Countries collectively failed to meet targets laid out in the last global biodiversity agreement, which expired in 2020. Getting all countries involved to agree to targets that will go far enough to make a difference is one of the biggest challenges delegates face, Unwin said.
Another challenge is to get the public to understand just how important their work is, how biodiversity is crucial to life on Earth.
</t>
    </r>
    <r>
      <rPr>
        <sz val="10"/>
        <color rgb="FF000000"/>
        <rFont val="Arial Narrow"/>
      </rPr>
      <t xml:space="preserve">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 - </t>
    </r>
    <r>
      <rPr>
        <b/>
        <sz val="10"/>
        <color rgb="FF000000"/>
        <rFont val="Arial Narrow"/>
      </rPr>
      <t>Unwin is among a team of Canadian delegates supporting the Government of Canada’s priority to ensure that COP15 is a success for nature, given the urgent need for international partners to halt and reverse the alarming loss of biodiversity worldwide. Countries collectively failed to meet targets laid out in the last global biodiversity agreement, which expired in 2020</t>
    </r>
  </si>
  <si>
    <t>Niagara College Motus tower project gets flying start with donor support</t>
  </si>
  <si>
    <t>College’s Motus tower project tracks the flight patterns of migratory birds and works in conjunction with hundreds of others across North and South America. The tower was installed last year at NC’s Daniel J. Patterson Campus in Niagara-on-the-Lake, and has recently become operational and online, connected to Birds Canada’s server.</t>
  </si>
  <si>
    <t>https://www.niagaracollege.ca/insidenc/2023/01/18/niagara-college-motus-tower-project-gets-flying-start-with-donor-support/</t>
  </si>
  <si>
    <r>
      <rPr>
        <sz val="10"/>
        <color rgb="FF000000"/>
        <rFont val="Arial Narrow"/>
      </rPr>
      <t xml:space="preserve"> 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 - </t>
    </r>
    <r>
      <rPr>
        <b/>
        <sz val="10"/>
        <color rgb="FF000000"/>
        <rFont val="Arial Narrow"/>
      </rPr>
      <t xml:space="preserve">This device and financial donation will be used to support student learning in a real-world way by providing environmental students with an incredible tool that they will be able to use and access for years to come. It fundamentally illustrates our institutional commitment to environmental education that will continue to focus on and elevate the importance of nature.
</t>
    </r>
    <r>
      <rPr>
        <sz val="10"/>
        <color rgb="FF000000"/>
        <rFont val="Arial Narrow"/>
      </rPr>
      <t xml:space="preserve">15.A. Mobilize and significantly increase financial resources from all sources to conserve and sustainably use biodiversity and ecosystems - </t>
    </r>
    <r>
      <rPr>
        <b/>
        <sz val="10"/>
        <color rgb="FF000000"/>
        <rFont val="Arial Narrow"/>
      </rPr>
      <t>NC’s Motus tower and hundreds of others are continuously collecting data. The ever-expanding dataset is summarized and interpreted by researchers from around the world. With the College now supporting the Motus network, students will soon have access to data collected across North and South America. The network traces the exact path of a specific bird as it travels south,” he said. “In time, the data will also indicate the impacts of climate change and may serve to assist at-risk specie</t>
    </r>
    <r>
      <rPr>
        <sz val="10"/>
        <color rgb="FF000000"/>
        <rFont val="Arial Narrow"/>
      </rPr>
      <t xml:space="preserve">s
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 - </t>
    </r>
    <r>
      <rPr>
        <b/>
        <sz val="10"/>
        <color rgb="FF000000"/>
        <rFont val="Arial Narrow"/>
      </rPr>
      <t>Thank you to the Niagara Falls Nature Club for their generous donation to our Motus tower project. This device and financial donation will be used to support student learning in a real-world way by providing environmental students with an incredible tool that they will be able to use and access for years to come The Motus tower is an excellent example of how experiential learning and strong community partnerships can benefit student skill development</t>
    </r>
  </si>
  <si>
    <t>Niagara College and Niagara University create new pathways for students</t>
  </si>
  <si>
    <t>Representatives from the two postsecondary institutions – Niagara College (NC), based in the Niagara Region of Ontario, Canada, and Niagara University (NU), located Lewiston, New York, U.S.A. – met on February 23 to sign a Dual Admission agreement and an Academic Articulation agreement. The two new agreements create more opportunities for students from diploma programs at NC to seamlessly transition to a degree program at NU</t>
  </si>
  <si>
    <t>Centre for academic Excellence</t>
  </si>
  <si>
    <t>https://www.niagaracollege.ca/insidenc/2023/03/02/niagara-college-and-niagara-university-create-new-pathways-for-students/</t>
  </si>
  <si>
    <r>
      <rPr>
        <sz val="10"/>
        <color rgb="FF000000"/>
        <rFont val="Arial Narrow"/>
      </rPr>
      <t xml:space="preserve">4.3.  By 2030, ensure equal access for all women and men to affordable and quality technical, vocational and tertiary education, including university - </t>
    </r>
    <r>
      <rPr>
        <b/>
        <sz val="10"/>
        <color rgb="FF000000"/>
        <rFont val="Arial Narrow"/>
      </rPr>
      <t>Thanks to the Dual Admission agreement, students from eight Niagara College diploma programs will gain guaranteed and automatic acceptance to Niagara University – as long as they graduate from NC with a grade-point average of 65% or higher. Those who opt to continue their studies in a corresponding NU bachelor-degree program will also receive a $500 scholarship for up to two years of study at NU and will be guaranteed an internship, or a similar high-impact experience if they completed the NU pathway program (where applicable)</t>
    </r>
    <r>
      <rPr>
        <sz val="10"/>
        <color rgb="FF000000"/>
        <rFont val="Arial Narrow"/>
      </rPr>
      <t xml:space="preserve">.
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 - </t>
    </r>
    <r>
      <rPr>
        <b/>
        <sz val="10"/>
        <color rgb="FF000000"/>
        <rFont val="Arial Narrow"/>
      </rPr>
      <t>Niagara University has been a longstanding friend and partner of Niagara College, and we are thrilled that these new agreements further extend our collaboration and creates new pathways for our students to study at both institutions</t>
    </r>
  </si>
  <si>
    <t>Horticulture, Greenhouse &amp; Landscape Technician students plant seeds of innovation at Industry Partners Showcase</t>
  </si>
  <si>
    <t>Students from Comm 1250: Advanced Communications for Horticulture were tasked with creating a formal proposal presenting innovative solutions to real-life case studies about three industry-specific challenges: innovating the NC Greenhouse, eradicating the invasive Spotted Lantern Fly, and developing and restoring unused agricultural land for a local business.</t>
  </si>
  <si>
    <t xml:space="preserve"> Horticulture, Greenhouse &amp; Landscape Technician</t>
  </si>
  <si>
    <t>https://www.niagaracollege.ca/insidenc/2023/01/10/horticulture-greenhouse-landscape-technician-students-plant-seeds-of-innovation-at-industry-partners-showcase/</t>
  </si>
  <si>
    <r>
      <rPr>
        <sz val="10"/>
        <color rgb="FF000000"/>
        <rFont val="Arial Narrow"/>
      </rPr>
      <t xml:space="preserve">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 - </t>
    </r>
    <r>
      <rPr>
        <b/>
        <sz val="10"/>
        <color rgb="FF000000"/>
        <rFont val="Arial Narrow"/>
      </rPr>
      <t xml:space="preserve">Students from Comm 1250: Advanced Communications for Horticulture were tasked with creating a formal proposal presenting innovative solutions to real-life case studies about three industry-specific challenges: innovating the NC Greenhouse, eradicating the invasive Spotted Lantern Fly, and developing and restoring unused agricultural land for a local business.
</t>
    </r>
    <r>
      <rPr>
        <sz val="10"/>
        <color rgb="FF000000"/>
        <rFont val="Arial Narrow"/>
      </rPr>
      <t xml:space="preserve">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 - </t>
    </r>
    <r>
      <rPr>
        <b/>
        <sz val="10"/>
        <color rgb="FF000000"/>
        <rFont val="Arial Narrow"/>
      </rPr>
      <t xml:space="preserve">The goal was to create an authentic assignment that would inspire student engagement,” said Professor Fera-VanGent. “By connecting them with industry leaders to solve real-life problems, students in many program areas benefitted by gaining real-life experience specific to their field.”
</t>
    </r>
    <r>
      <rPr>
        <sz val="10"/>
        <color rgb="FF000000"/>
        <rFont val="Arial Narrow"/>
      </rPr>
      <t xml:space="preserve">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 - </t>
    </r>
    <r>
      <rPr>
        <b/>
        <sz val="10"/>
        <color rgb="FF000000"/>
        <rFont val="Arial Narrow"/>
      </rPr>
      <t>Innovation, environmental sustainability and solving complex challenges were the main themes students from NC’s School of Environment and Horticulture presented to local industry partners at a recent showcase held at the Daniel J. Patterson Campus.</t>
    </r>
  </si>
  <si>
    <t>NC faculty and staff shine with two Minister’s Awards of Excellence</t>
  </si>
  <si>
    <t>On February 6, NC staff and faculty members won two Awards of Excellence from the Minister of Colleges and Universities. A team of staff behind the College’s open-source, digital Accessibility Hub, was presented with an award in the Equality of Opportunity category for creating opportunities for marginalized or underrepresented groups. Also honoured was Chef Professor Olaf Mertens, who was presented with an Everyday Heroes award for stepping up and making a difference through his leadership of NC’s Feed the Community initiative.</t>
  </si>
  <si>
    <t>Campues update</t>
  </si>
  <si>
    <t xml:space="preserve">Centre for Academic Excellence </t>
  </si>
  <si>
    <t>https://www.niagaracollege.ca/insidenc/2023/02/06/niagara-college-faculty-and-staff-shine-with-two-ministers-awards-of-excellence/</t>
  </si>
  <si>
    <r>
      <rPr>
        <sz val="10"/>
        <color rgb="FF000000"/>
        <rFont val="Arial Narrow"/>
      </rPr>
      <t xml:space="preserve">10.3. Ensure equal opportunity and reduce inequalities of outcome, including by eliminating discriminatory laws, policies and practices and promoting appropriate legislation, policies and action in this regard - </t>
    </r>
    <r>
      <rPr>
        <b/>
        <sz val="10"/>
        <color rgb="FF000000"/>
        <rFont val="Arial Narrow"/>
      </rPr>
      <t>NC staff and faculty members won two Awards of Excellence from the Minister of Colleges and Universities. A team of staff behind the College’s open-source, digital Accessibility Hub, was presented with an award in the Equality of Opportunity category for creating opportunities for marginalized or underrepresented groups. Also honoured was Chef Professor Olaf Mertens, who was presented with an Everyday Heroes award for stepping up and making a difference through his leadership of NC’s Feed the Community initiative.</t>
    </r>
  </si>
  <si>
    <t>Candy, Cupid &amp; Condoms – HWAS and NCSAC host sexual health event for students in residence</t>
  </si>
  <si>
    <t>Earlier this month, Health, Wellness &amp; Accessibility Services (HWAS), in partnership with the Niagara College Student Administrative Council (NCSAC) and Niagara Region Public Health, hosted Candy, Cupid &amp; Condoms, an event focused on promoting sexual health for students in residence.</t>
  </si>
  <si>
    <t>https://www.niagaracollege.ca/insidenc/2023/02/27/candy-cupid-condoms-hwas-and-ncsac-host-sexual-health-event-for-students-in-residence/</t>
  </si>
  <si>
    <r>
      <rPr>
        <sz val="10"/>
        <color rgb="FF000000"/>
        <rFont val="Arial Narrow"/>
      </rPr>
      <t xml:space="preserve"> 3.7 By 2030, ensure universal access to sexual and reproductive health-care services, including for family planning, information and education, and the integration of reproductive health into national  - </t>
    </r>
    <r>
      <rPr>
        <b/>
        <sz val="10"/>
        <color rgb="FF000000"/>
        <rFont val="Arial Narrow"/>
      </rPr>
      <t>Candy, Cupid &amp; Condoms was a fun, informal way for students to learn about protecting their sexual health while becoming familiar with the services available to them through HWAS and Public Health,” said Christine Philbrick, College Nursestrategies and programmes.</t>
    </r>
  </si>
  <si>
    <t>Niagara College students get a firsthand look at inclusion in sport through Parasport Pathways Workshop</t>
  </si>
  <si>
    <t>On February 16, students from Niagara College’s Educational Assistance – Adult Supports and Recreation Therapy programs learned all about accessibility through ParaSport Pathways – a leadership workshop that teaches participants about inclusion in sport, recreation, and physical activity for people of all ages and abilities.</t>
  </si>
  <si>
    <t>https://www.niagaracollege.ca/insidenc/2023/03/06/niagara-college-students-get-a-firsthand-look-at-inclusion-in-sport-through-parasport-pathways-workshop/</t>
  </si>
  <si>
    <r>
      <rPr>
        <sz val="10"/>
        <color rgb="FF000000"/>
        <rFont val="Arial Narrow"/>
      </rPr>
      <t xml:space="preserve"> 10.2. By 2030, empower and promote the social, economic and political inclusion of all, irrespective of age, sex, disability, race, ethnicity, origin, religion or economic or other status - Niagara College’s Educational Assistance – </t>
    </r>
    <r>
      <rPr>
        <b/>
        <sz val="10"/>
        <color rgb="FF000000"/>
        <rFont val="Arial Narrow"/>
      </rPr>
      <t>Adult Supports and Recreation Therapy programs learned all about accessibility through ParaSport Pathways – a leadership workshop that teaches participants about inclusion in sport, recreation, and physical activity for people of all ages and abilities. Following the panel discussion, attendees were able to participate in various activities including adapted curling, adapted games, goalball, sitting volleyball and special Olympics boccie. After taking part in these activities, students expressed a desire to see more inclusive sports on campus</t>
    </r>
    <r>
      <rPr>
        <sz val="10"/>
        <color rgb="FF000000"/>
        <rFont val="Arial Narrow"/>
      </rPr>
      <t xml:space="preserve">.
17.17. Encourage and promote effective public, public-private and civil society partnerships, building on the experience and resourcing strategies of partnerships - </t>
    </r>
    <r>
      <rPr>
        <b/>
        <sz val="10"/>
        <color rgb="FF000000"/>
        <rFont val="Arial Narrow"/>
      </rPr>
      <t>The event was led by staff from Variety Village –</t>
    </r>
    <r>
      <rPr>
        <sz val="10"/>
        <color rgb="FF000000"/>
        <rFont val="Arial Narrow"/>
      </rPr>
      <t xml:space="preserve"> </t>
    </r>
    <r>
      <rPr>
        <b/>
        <sz val="10"/>
        <color rgb="FF000000"/>
        <rFont val="Arial Narrow"/>
      </rPr>
      <t>an organization that works to provide programming that empowers children with disabilities to be seen, participate and feel included – and featured a keynote address from ParaSport coach, Joe Millage, Unstoppable Tracy and Jeff Tiessen, Disability Community Educator and Advocate. The event also included a thoughtful panel discussion between Paragolfer Chris Garner, Special Olympics World Champion Tess Trojan and Niagara Sledge Hockey League ambassador Julian Caverly.</t>
    </r>
  </si>
  <si>
    <t>NC’s global projects support gender equity and inclusion around the world</t>
  </si>
  <si>
    <t>Niagara College prioritizes supporting gender equity and inclusion worldwide through projects in several countries. These projects support Canada’s Feminist International Assistance Policy (FIAP) and demonstrate NC’s commitment to the United Nations 17 Sustainable Development Goals (SDGs), specifically SDG number 5 – Gender Equality.</t>
  </si>
  <si>
    <t>My college</t>
  </si>
  <si>
    <t>International Division</t>
  </si>
  <si>
    <t>https://www.niagaracollege.ca/insidenc/2023/03/08/ncs-global-projects-support-womens-equality-and-inclusion-around-the-world/</t>
  </si>
  <si>
    <r>
      <rPr>
        <sz val="10"/>
        <color rgb="FF000000"/>
        <rFont val="Arial Narrow"/>
      </rPr>
      <t xml:space="preserve">5.5.  Ensure women’s full and effective participation and equal opportunities for leadership at all levels of decisionmaking in political, economic and public life - </t>
    </r>
    <r>
      <rPr>
        <b/>
        <sz val="10"/>
        <color rgb="FF000000"/>
        <rFont val="Arial Narrow"/>
      </rPr>
      <t xml:space="preserve">The Capacity-Building Programme delivered by NC contributed to UNESCO’s Supporting TVET Institutions’ Post-Pandemic Recovery Project. As STEM skills grow in demand, the programme paid particular attention to career guidance services that would support young women and girls in STEM-related TVET and ultimately increase female participation in STEM-related careers. Additionally, NC is supporting the development of institutional gender frameworks and policies to enhance gender inclusion and mainstreaming so young people, especially women, have a better chance of securing dignified and fulfilling wor
</t>
    </r>
    <r>
      <rPr>
        <sz val="10"/>
        <color rgb="FF000000"/>
        <rFont val="Arial Narrow"/>
      </rPr>
      <t xml:space="preserve">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 - </t>
    </r>
    <r>
      <rPr>
        <b/>
        <sz val="10"/>
        <color rgb="FF000000"/>
        <rFont val="Arial Narrow"/>
      </rPr>
      <t>NC recently completed a project with United Nations Educational, Scientific and Cultural Organization (UNESCO) including 14 countries in Africa and Latin America. The project focused on building Technical and Vocational Education and Training (TVET) institutions to deliver career guidance and support and encourage young women to become engaged in Science, Technology, Engineering and Mathematics (STEM)-related fields</t>
    </r>
    <r>
      <rPr>
        <sz val="10"/>
        <color rgb="FF000000"/>
        <rFont val="Arial Narrow"/>
      </rPr>
      <t>.</t>
    </r>
  </si>
  <si>
    <t>Niagara College celebrates International Women’s Day by embracing equity</t>
  </si>
  <si>
    <t>To celebrate International Women’s Day, CPOD (the Centre for Professional and Organizational Development) hosted a panel event featuring four inspiring women from the NC community.</t>
  </si>
  <si>
    <t xml:space="preserve"> Centre for Professional and Organizational Development</t>
  </si>
  <si>
    <t>https://www.niagaracollege.ca/insidenc/2023/03/15/niagara-college-celebrates-international-womens-day-by-embracing-equity/</t>
  </si>
  <si>
    <r>
      <rPr>
        <sz val="10"/>
        <color rgb="FF000000"/>
        <rFont val="Arial Narrow"/>
      </rPr>
      <t xml:space="preserve">5.5.  Ensure women’s full and effective participation and equal opportunities for leadership at all levels of decisionmaking in political, economic and public life - </t>
    </r>
    <r>
      <rPr>
        <b/>
        <sz val="10"/>
        <color rgb="FF000000"/>
        <rFont val="Arial Narrow"/>
      </rPr>
      <t>Each panelist began by introducing themselves, elaborating on their unique role at the College and how it relates to the embracing equity theme. Through discourse, council, and guidance, the panelists explained how they work with NC students and staff to address issues around inequity. Each panelist was also asked to reflect on a small change that they hope to see in the context of embracing equity.</t>
    </r>
  </si>
  <si>
    <t>Register for a fireside chat with the NC Rainbow Knights, CAE and CPOD for Trans Day of Visibility</t>
  </si>
  <si>
    <t>Niagara College is proud to recognize Trans Day of Visibility on March 31, offer learning opportunities, and show support for valued members of our community.</t>
  </si>
  <si>
    <t>Equity, Diversity and Inclusion</t>
  </si>
  <si>
    <t>https://www.niagaracollege.ca/insidenc/2023/03/16/first-class-of-skilled-development-fund-grads-a-boon-for-local-builders/</t>
  </si>
  <si>
    <r>
      <rPr>
        <sz val="10"/>
        <color rgb="FF000000"/>
        <rFont val="Arial Narrow"/>
      </rPr>
      <t xml:space="preserve">10.3. Ensure equal opportunity and reduce inequalities of outcome, including by eliminating discriminatory laws, policies and practices and promoting appropriate legislation, policies and action in this regard - </t>
    </r>
    <r>
      <rPr>
        <b/>
        <sz val="10"/>
        <color rgb="FF000000"/>
        <rFont val="Arial Narrow"/>
      </rPr>
      <t>Niagara College is proud to recognize Trans Day of Visibility on March 31, offer learning opportunities, and show support for valued members of our community. To help the Niagara College community prepare for the day and consider its importance, particularly in post-secondary education, join us for a hybrid fireside chat on March 29 from 10 to 11 a.m. between Whit Ross, Educational Developer (Inclusivity), Bruin Pol, President-Niagara College Rainbow Knights and fellow members Chelsea (Sea) Long and Anthony Rector-Bouchard, and Samah Sabra, Workplace EDI Manager.</t>
    </r>
  </si>
  <si>
    <t>First class of Skilled Development Fund grads a boon for local builders</t>
  </si>
  <si>
    <t>On April 19, 2022 the Minister of Labour, Training and Skills Development, Monte McNaughton, visited Niagara College’s Welland Campus to announce a $1.2 million Skills Development Fund (SDF) grant for a partnership between the Niagara Home Builders’ Association (NHBA) and Niagara College (NC) to help meet the demand for skilled trades workers in the residential construction industry.</t>
  </si>
  <si>
    <t>School of trade</t>
  </si>
  <si>
    <r>
      <rPr>
        <sz val="10"/>
        <color rgb="FF000000"/>
        <rFont val="Arial Narrow"/>
      </rPr>
      <t xml:space="preserve">4.4.  By 2030, substantially increase the number of youth and adults who have relevant skills, including technical and vocational skills, for employment, decent jobs and entrepreneurship - </t>
    </r>
    <r>
      <rPr>
        <b/>
        <sz val="10"/>
        <color rgb="FF000000"/>
        <rFont val="Arial Narrow"/>
      </rPr>
      <t xml:space="preserve">With Ontario projected to build 1.5 million homes in the next 10 years, the NHBA and NC have been working together over the past year to help close the skills gap in the construction industry and the trades. The provincial SDF funding supported the delivery of a customized Construction Skills training program – hands-on instruction through NC’s School of Trades followed by an eight-week paid work placement – to individuals who have been unable to pursue a career in the trades due to financial or other barriers.
</t>
    </r>
    <r>
      <rPr>
        <sz val="10"/>
        <color rgb="FF000000"/>
        <rFont val="Arial Narrow"/>
      </rPr>
      <t xml:space="preserve">17.17. Encourage and promote effective public, public-private and civil society partnerships, building on the experience and resourcing strategies of partnerships - </t>
    </r>
    <r>
      <rPr>
        <b/>
        <sz val="10"/>
        <color rgb="FF000000"/>
        <rFont val="Arial Narrow"/>
      </rPr>
      <t>On April 19, 2022 the Minister of Labour, Training and Skills Development, Monte McNaughton, visited Niagara College’s Welland Campus to announce a $1.2 million Skills Development Fund (SDF) grant for a partnership between the Niagara Home Builders’ Association (NHBA) and Niagara College (NC) to help meet the demand for skilled trades workers in the residential construction industry.</t>
    </r>
  </si>
  <si>
    <t>Donate to NC’s ‘Swap Til’ You Drop’ clothing and item drive from March 21 to 28</t>
  </si>
  <si>
    <t>Niagara College’s Centre for Student Engagement and Leadership, NC’s Student Administrative Council (NCSAC) and the Sustainability Department are joining forces to organize a clothing and item drive for NC students and are asking all staff to donate gently used items that they no longer need.</t>
  </si>
  <si>
    <t>Athletics and Student Engagement, Centre for Student Engagement and  Sustainability</t>
  </si>
  <si>
    <t>https://www.niagaracollege.ca/insidenc/2023/03/20/donate-to-ncs-swap-til-you-drop-clothing-and-item-drive-from-march-21-to-28/</t>
  </si>
  <si>
    <r>
      <rPr>
        <sz val="10"/>
        <color rgb="FF000000"/>
        <rFont val="Arial Narrow"/>
      </rPr>
      <t>12.5. By 2030, substantially reduce waste generation through prevention, reduction, recycling and reuse -</t>
    </r>
    <r>
      <rPr>
        <b/>
        <sz val="10"/>
        <color rgb="FF000000"/>
        <rFont val="Arial Narrow"/>
      </rPr>
      <t xml:space="preserve"> Staff can donate their lightly used clothing, accessories, and small household items to students in need by dropping them off at the Wellness Lounge on the day of the swap or at the following locations</t>
    </r>
    <r>
      <rPr>
        <sz val="10"/>
        <color rgb="FF000000"/>
        <rFont val="Arial Narrow"/>
      </rPr>
      <t xml:space="preserve">.
17.17. Encourage and promote effective public, public-private and civil society partnerships, building on the experience and resourcing strategies of partnerships - </t>
    </r>
    <r>
      <rPr>
        <b/>
        <sz val="10"/>
        <color rgb="FF000000"/>
        <rFont val="Arial Narrow"/>
      </rPr>
      <t>Niagara College’s Centre for Student Engagement and Leadership, NC’s Student Administrative Council (NCSAC) and the Sustainability Department are joining forces to organize a clothing and item drive for NC students and are asking all staff to donate gently used items that they no longer need.</t>
    </r>
  </si>
  <si>
    <t>Investments in new technology propel Niagara College towards the future of learning</t>
  </si>
  <si>
    <t>Propelled by Niagara College’s innovation-focused Strategic Plan, the School of Technology is undergoing a substantial upgrade and is creating new interactive learning opportunities for students thanks to match funding from the province.</t>
  </si>
  <si>
    <t>School of Technology,</t>
  </si>
  <si>
    <t>https://www.niagaracollege.ca/insidenc/2023/03/31/investments-in-new-technology-propel-niagara-college-towards-the-future-of-learning/</t>
  </si>
  <si>
    <r>
      <rPr>
        <sz val="10"/>
        <color rgb="FF000000"/>
        <rFont val="Arial Narrow"/>
      </rPr>
      <t xml:space="preserve">4.4.  By 2030, substantially increase the number of youth and adults who have relevant skills, including technical and vocational skills, for employment, decent jobs and entrepreneurship - </t>
    </r>
    <r>
      <rPr>
        <b/>
        <sz val="10"/>
        <color rgb="FF000000"/>
        <rFont val="Arial Narrow"/>
      </rPr>
      <t xml:space="preserve">“Niagara College wants to thank the provincial government for their incredible support. Their investment will help to make a significant impact on student learning at Niagara College as we continue to train skilled tech professionals,” said President Sean Kennedy. “This support will ensure students at Niagara College have access to the latest instructional tools and equipment to meet business and industry standards,” said Sam Oosterhoff, MPP for Niagara West.
</t>
    </r>
    <r>
      <rPr>
        <sz val="10"/>
        <color rgb="FF000000"/>
        <rFont val="Arial Narrow"/>
      </rPr>
      <t xml:space="preserve">17.17. Encourage and promote effective public, public-private and civil society partnerships, building on the experience and resourcing strategies of partnerships - </t>
    </r>
    <r>
      <rPr>
        <b/>
        <sz val="10"/>
        <color rgb="FF000000"/>
        <rFont val="Arial Narrow"/>
      </rPr>
      <t>On March 31, MPP Niagara West Sam Oosterhoff visited NC’s Welland Campus to announce a provincial investment from the College Equipment and Renewal Fund (CERF) of $825,000, matched by the college’s contribution of $829,560, for a total project cost of $1,654,560 in 2022-23. The funds will support the purchase of leading-edge instructional equipment and learning resources to prepare graduates for lucrative, in-demand careers in technology</t>
    </r>
    <r>
      <rPr>
        <sz val="10"/>
        <color rgb="FF000000"/>
        <rFont val="Arial Narrow"/>
      </rPr>
      <t>.</t>
    </r>
  </si>
  <si>
    <t>Niagara College signs Sustainable Development Goals Accord and Nature Positive Pledge</t>
  </si>
  <si>
    <t>On March 27, Niagara College deepened its commitment to sustainability, signing the United Nations Sustainable Development Goals (SDG) Accord and the Nature Positive Pledge.</t>
  </si>
  <si>
    <t>https://www.niagaracollege.ca/insidenc/2023/03/28/niagara-college-signs-sustainable-development-goals-accord-and-nature-positive-pledge/</t>
  </si>
  <si>
    <r>
      <rPr>
        <sz val="10"/>
        <color rgb="FF000000"/>
        <rFont val="Arial Narrow"/>
      </rPr>
      <t xml:space="preserve">11.4. Strengthen efforts to protect and safeguard the world’s cultural and natural heritage - </t>
    </r>
    <r>
      <rPr>
        <b/>
        <sz val="10"/>
        <color rgb="FF000000"/>
        <rFont val="Arial Narrow"/>
      </rPr>
      <t xml:space="preserve">“NC’s pledges to the SDG Accord and Nature Positive Universities reflect the work we have undertaken over the past several years – and continue to do – to better our communities and our environment through enhancing sustainable practices on our campuses,” said Wilkinson
</t>
    </r>
    <r>
      <rPr>
        <sz val="10"/>
        <color rgb="FF000000"/>
        <rFont val="Arial Narrow"/>
      </rPr>
      <t xml:space="preserve">13.2. Integrate climate change measures into national policies, strategies and planning - </t>
    </r>
    <r>
      <rPr>
        <b/>
        <sz val="10"/>
        <color rgb="FF000000"/>
        <rFont val="Arial Narrow"/>
      </rPr>
      <t xml:space="preserve">Niagara College is very proud to sign the SDG Accord and Nature Positive Pledge, both of which align with the commitment to environmental sustainability in our Strategic Plan,” said President Sean Kennedy. “We are committed to stewarding our unique and beautiful campuses with a keen awareness of our impact on the environment.”
</t>
    </r>
    <r>
      <rPr>
        <sz val="10"/>
        <color rgb="FF000000"/>
        <rFont val="Arial Narrow"/>
      </rPr>
      <t xml:space="preserve">17.17. Encourage and promote effective public, public-private and civil society partnerships, building on the experience and resourcing strategies of partnerships - </t>
    </r>
    <r>
      <rPr>
        <b/>
        <sz val="10"/>
        <color rgb="FF000000"/>
        <rFont val="Arial Narrow"/>
      </rPr>
      <t>The SDG accord signals the College’s commitment to embedding the UN’s 17 urgent calls to action within its education, research, leadership, operations, administration and engagement activities to help tackle climate change. The Nature Positive Pledge links NC to a global higher-education collective – Nature Positive Universities – working to restore species and ecosystems on campuses.</t>
    </r>
  </si>
  <si>
    <t>Trans Day of Visibility fireside chat ignites support for NC’s 2SLGBTQIA+ community</t>
  </si>
  <si>
    <t>On March 29, Niagara College hosted a fireside chat for students and employees to learn about Trans Day of Visibility. Recognized annually on Mar. 31, the day is dedicated to celebrating trans people and raising awareness of the discrimination faced by transgender people worldwide.</t>
  </si>
  <si>
    <t xml:space="preserve"> Centre for Academic Excellence</t>
  </si>
  <si>
    <t>https://www.niagaracollege.ca/insidenc/2023/03/31/trans-day-of-visibility-fireside-chat-ignites-support-for-ncs-2slgbtqia-community/</t>
  </si>
  <si>
    <r>
      <rPr>
        <sz val="10"/>
        <color rgb="FF000000"/>
        <rFont val="Arial Narrow"/>
      </rPr>
      <t xml:space="preserve">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 - </t>
    </r>
    <r>
      <rPr>
        <b/>
        <sz val="10"/>
        <color rgb="FF000000"/>
        <rFont val="Arial Narrow"/>
      </rPr>
      <t>They regularly field questions about the use of inclusive language in the classroom, including proper pronouns and the differences between living, preferred and legal names, and is encouraged to hear about the faculty who take the time to check in with students on their lived experiences. “You have to take steps to make groups feel welcome and the faculty here at Niagara College are taking great strides to achieve that,” said Ros</t>
    </r>
    <r>
      <rPr>
        <sz val="10"/>
        <color rgb="FF000000"/>
        <rFont val="Arial Narrow"/>
      </rPr>
      <t xml:space="preserve">s.
10.2. By 2030, empower and promote the social, economic and political inclusion of all, irrespective of age, sex, disability, race, ethnicity, origin, religion or economic or other status - </t>
    </r>
    <r>
      <rPr>
        <b/>
        <sz val="10"/>
        <color rgb="FF000000"/>
        <rFont val="Arial Narrow"/>
      </rPr>
      <t>“At the College, we’ve been collectively thinking about how to increase a sense of inclusion, belonging and celebration for members of the NC community who are trans, nonbinary and gender diverse,” said Sabra. “We’re here today creating a space of visibility to think about how we can start questioning binary ways of being.”</t>
    </r>
  </si>
  <si>
    <t>Nature lovers discover rare species at eighth annual Spring Bioblitz</t>
  </si>
  <si>
    <t>Niagara College’s eighth annual Spring Bioblitz drew over 120 scientists, community members and amateur enthusiasts to NC’s living lab: the Daniel J. Patterson Campus in Niagara-on-the-Lake. The group collaborated with students and faculty to identify and catalogue as many plant and animal specials as possible in support of biodiversity monitoring.
The program included bird and insect hikes, fly-making and fly-casting, a community clean-up, and a campfire with NC’s Indigenous Education. The family-friendly day had a variety of programming for kids too.</t>
  </si>
  <si>
    <t>https://www.niagaracollege.ca/insidenc/2023/04/18/nature-lovers-discover-rare-species-at-eighth-annual-spring-bioblitz/</t>
  </si>
  <si>
    <r>
      <rPr>
        <sz val="10"/>
        <color rgb="FF000000"/>
        <rFont val="Arial Narrow"/>
      </rPr>
      <t xml:space="preserve">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 - </t>
    </r>
    <r>
      <rPr>
        <b/>
        <sz val="10"/>
        <color rgb="FF000000"/>
        <rFont val="Arial Narrow"/>
      </rPr>
      <t xml:space="preserve"> Yellow-spotted salamander, trumpeter swans, American coots and chorus frogs were among the interesting species identified by nature lovers at Niagara College’s eighth annual Spring Bioblitz. The annual event drew over 120 scientists, community members and amateur enthusiasts to NC’s living lab: the Daniel J. Patterson Campus in Niagara-on-the-Lake. The group collaborated with students and faculty to identify and catalogue as many plant and animal specials as possible in support of biodiversity monitoring
</t>
    </r>
    <r>
      <rPr>
        <sz val="10"/>
        <color rgb="FF000000"/>
        <rFont val="Arial Narrow"/>
      </rPr>
      <t>11.4. Strengthen efforts to protect and safeguard the world’s cultural and natural heritage-</t>
    </r>
    <r>
      <rPr>
        <b/>
        <sz val="10"/>
        <color rgb="FF000000"/>
        <rFont val="Arial Narrow"/>
      </rPr>
      <t xml:space="preserve">The program included bird and insect hikes, fly-making and fly-casting, a community clean-up, and a campfire with NC’s Indigenous Education. The family-friendly day had a variety of programming for kids too.
</t>
    </r>
    <r>
      <rPr>
        <sz val="10"/>
        <color rgb="FF000000"/>
        <rFont val="Arial Narrow"/>
      </rPr>
      <t xml:space="preserve">15.5. Take urgent and significant action to reduce the degradation of natural habitats, halt the loss of biodiversity and, by 2020, protect and prevent the extinction of threatened species - </t>
    </r>
    <r>
      <rPr>
        <b/>
        <sz val="10"/>
        <color rgb="FF000000"/>
        <rFont val="Arial Narrow"/>
      </rPr>
      <t xml:space="preserve">The annual event drew over 120 scientists, community members and amateur enthusiasts to NC’s living lab: the Daniel J. Patterson Campus in Niagara-on-the-Lake. The group collaborated with students and faculty to identify and catalogue as many plant and animal specials as possible in support of biodiversity monitoring.
</t>
    </r>
  </si>
  <si>
    <t>Habitat Niagara: Hands on experience for Niagara College students is gold</t>
  </si>
  <si>
    <t>Students from Niagara College’s Construction and Renovation Technology program helped to finish a Habitat for Humanity Niagara home in Thorold on May 23 in preparation for the upcoming home dedication ceremony.</t>
  </si>
  <si>
    <t>School of trades</t>
  </si>
  <si>
    <t>https://www.niagaracollege.ca/insidenc/2023/05/24/habitat-niagara-hands-on-experience-for-niagara-college-students-is-gold/</t>
  </si>
  <si>
    <r>
      <rPr>
        <sz val="10"/>
        <color rgb="FF000000"/>
        <rFont val="Arial Narrow"/>
      </rPr>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 -</t>
    </r>
    <r>
      <rPr>
        <b/>
        <sz val="10"/>
        <color rgb="FF000000"/>
        <rFont val="Arial Narrow"/>
      </rPr>
      <t xml:space="preserve"> Students from Niagara College’s Construction and Renovation Technology program came out to help finish a Habitat for Humanity Niagara home in Thorold on May 23 in preparation for the upcoming home dedication ceremony.
The seven students, who are completing their last term of the program, installed door and window casements and cut and installed trim under the supervision of their professor (and former Habitat Niagara employee) Craig Brown</t>
    </r>
    <r>
      <rPr>
        <sz val="10"/>
        <color rgb="FF000000"/>
        <rFont val="Arial Narrow"/>
      </rPr>
      <t>.
17.17. Encourage and promote effective public, public-private and civil society partnerships, building on the experience and resourcing strategies of partnerships -</t>
    </r>
    <r>
      <rPr>
        <b/>
        <sz val="10"/>
        <color rgb="FF000000"/>
        <rFont val="Arial Narrow"/>
      </rPr>
      <t xml:space="preserve"> It was discussed that this could be an ongoing partnership and learning opportunity with Niagara College and Habitat Niagara to continue having the students on the build site. “I was very excited to come out here, because during my co-op I did a little something like this,” said student Gabriel Organ. “It was a lot of fun I was really happy with all the work we did. It was a great experience for both of us,” said Erol Onen, Habitat Niagara’s construction manager. “Not only do we have the community involved with the students practicing their skills, but it also helps us build more homes for families.”</t>
    </r>
  </si>
  <si>
    <t>NC offering teaching training to educators from Brazil</t>
  </si>
  <si>
    <t>Continuing to Bring the World to Niagara, Niagara College will offer teaching training to 49 educators from Brazil from May 25 to July 21.</t>
  </si>
  <si>
    <t>https://www.niagaracollege.ca/insidenc/2023/05/23/nc-offering-teaching-training-to-educators-from-brazil/</t>
  </si>
  <si>
    <r>
      <rPr>
        <sz val="10"/>
        <color rgb="FF000000"/>
        <rFont val="Arial Narrow"/>
      </rPr>
      <t xml:space="preserve">4.C. By 2030, substantially increase the supply of qualified teachers, including through international cooperation for teacher training in developing countries, especially least developed countries and small island developing states -  </t>
    </r>
    <r>
      <rPr>
        <b/>
        <sz val="10"/>
        <color rgb="FF000000"/>
        <rFont val="Arial Narrow"/>
      </rPr>
      <t xml:space="preserve">The Brazilian Basic Education Teachers program highlights best practices of the Canadian education system and teacher methodology. NC and Fanshawe have collaborated to develop a customized curriculum for the educators. The training will include two weeks of English as a Second Language skill development, two weeks of experiential learning endeavors and four weeks of customized professional development focusing on student-centered approaches, the inclusive classroom, classroom management and technology.
</t>
    </r>
    <r>
      <rPr>
        <sz val="10"/>
        <color rgb="FF000000"/>
        <rFont val="Arial Narrow"/>
      </rPr>
      <t xml:space="preserve">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 - </t>
    </r>
    <r>
      <rPr>
        <b/>
        <sz val="10"/>
        <color rgb="FF000000"/>
        <rFont val="Arial Narrow"/>
      </rPr>
      <t>Facilitated by a partnership between Colleges and Institutes Canada (CICan) and Brazil’s Ministry of Education through an organization called Coordination for the Improvement of Higher Education Personnel, CAPES, NC will partner with Fanshawe College to conduct teacher training for almost 100 educators of kindergarten to grade 12. Approximately 49 educators will have their training at NC’s Welland Campus, and the other half, approximately 47 educators, will attend training at Fanshawe.</t>
    </r>
  </si>
  <si>
    <t>Celebrating “A Journey Taken Together” – ncLibraries hosts Living Library event in honour of Pride Month on June 7</t>
  </si>
  <si>
    <t>In June, Canadians from coast to coast to coast recognize Pride Month – a month-long celebration of the diversity of 2SLGBTQIA+ people, while acknowledging their history and the hardships they have endured and the progress that has been made.</t>
  </si>
  <si>
    <t>My Campus</t>
  </si>
  <si>
    <t>Library</t>
  </si>
  <si>
    <t>https://www.niagaracollege.ca/insidenc/2023/05/23/celebrating-a-journey-taken-together-nclibraries-hosts-living-library-event-in-honour-of-pride-month-on-june-7/</t>
  </si>
  <si>
    <r>
      <rPr>
        <sz val="10"/>
        <color rgb="FF000000"/>
        <rFont val="Arial Narrow"/>
      </rPr>
      <t xml:space="preserve">
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  - </t>
    </r>
    <r>
      <rPr>
        <b/>
        <sz val="10"/>
        <color rgb="FF000000"/>
        <rFont val="Arial Narrow"/>
      </rPr>
      <t xml:space="preserve">ncLibraries Living Library series seeks to provide a forum for guest speakers to share their experiences firsthand. The living library concept, where books are people and reading consists of a conversation, has been adopted by organizations across the globe to challenge stereotypes, stigma, prejudice and discrimination.
</t>
    </r>
    <r>
      <rPr>
        <sz val="10"/>
        <color rgb="FF000000"/>
        <rFont val="Arial Narrow"/>
      </rPr>
      <t xml:space="preserve">10.2. By 2030, empower and promote the social, economic and political inclusion of all, irrespective of age, sex, disability, race, ethnicity, origin, religion or economic or other status -  </t>
    </r>
    <r>
      <rPr>
        <b/>
        <sz val="10"/>
        <color rgb="FF000000"/>
        <rFont val="Arial Narrow"/>
      </rPr>
      <t>A strong advocate for equity, diversity and inclusion at Niagara College, Ryder has a reputation of going above and beyond for NC students and has worked tirelessly to promote a safe and inclusive school environment for all students. In 2022, she wrote an article for a local newspaper which chronicled her own experience of coming out and the unwavering support she received from her mother – a story that mother and daughter will share during the Living Library event.</t>
    </r>
  </si>
  <si>
    <t>Global partners experience life at NC during Familiarization Tour</t>
  </si>
  <si>
    <t>From May 10 to 13, more than 40 global educational partners representing over 15 countries were welcomed at Niagara College as part of the College’s annual Familiarization (FAM) Tour</t>
  </si>
  <si>
    <t>https://www.niagaracollege.ca/insidenc/2023/05/30/global-partners-experience-life-at-nc-during-familiarization-tour/</t>
  </si>
  <si>
    <r>
      <rPr>
        <sz val="10"/>
        <color rgb="FF000000"/>
        <rFont val="Arial Narrow"/>
      </rPr>
      <t xml:space="preserve">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 - </t>
    </r>
    <r>
      <rPr>
        <b/>
        <sz val="10"/>
        <color rgb="FF000000"/>
        <rFont val="Arial Narrow"/>
      </rPr>
      <t xml:space="preserve">From May 10 to 13, more than 40 global educational partners representing over 15 countries were welcomed at Niagara College as part of the College’s annual Familiarization (FAM) Tour. “As Canada’s leading global college, NC is committed to diversity, and having our educational partners from around the world join us, leverages the access of global learners to education and learning opportunities,” said NC’s Director of Global Business Development, Scott Slaney. 
</t>
    </r>
    <r>
      <rPr>
        <sz val="10"/>
        <color rgb="FF000000"/>
        <rFont val="Arial Narrow"/>
      </rPr>
      <t>17.17. Encourage and promote effective public, public-private and civil society partnerships, building on the experience and resourcing strategies of partnerships -</t>
    </r>
    <r>
      <rPr>
        <b/>
        <sz val="10"/>
        <color rgb="FF000000"/>
        <rFont val="Arial Narrow"/>
      </rPr>
      <t xml:space="preserve"> Co-hosted by Niagara College Canada and Niagara College-Toronto (NCT), this year’s FAM Tour included visits to NCT’s Mirvish campus, and NC’s Niagara Region campuses, in addition to presentations by NC faculty and staff. What educational agents learned at the College will help them support, inform, and engage prospective international students weighing their study options abroad.</t>
    </r>
  </si>
  <si>
    <t>A message from Pam Skinner – EDI Catalysts</t>
  </si>
  <si>
    <t>With the launch of the Equity, Diversity, and Inclusion Blueprint, we’re excited to announce an opportunity for NC employees to get involved in supporting the goals and actions of the blueprint.
EDI Catalysts will act as project leaders for the actions​ identified in the blueprint. Catalysts will be responsible for kick starting the project, identifying partnerships and resources needed, creating a project plan and timelines, communicating processes, and keeping the project on track​.</t>
  </si>
  <si>
    <t>Executive team</t>
  </si>
  <si>
    <t>https://www.niagaracollege.ca/insidenc/2023/06/07/a-message-from-pam-skinner-edi-catalysts/</t>
  </si>
  <si>
    <r>
      <rPr>
        <sz val="10"/>
        <color rgb="FF000000"/>
        <rFont val="Arial Narrow"/>
      </rPr>
      <t xml:space="preserve">4.4.  By 2030, substantially increase the number of youth and adults who have relevant skills, including technical and vocational skills, for employment, decent jobs and entrepreneurship </t>
    </r>
    <r>
      <rPr>
        <b/>
        <sz val="10"/>
        <color rgb="FF000000"/>
        <rFont val="Arial Narrow"/>
      </rPr>
      <t>- This is a growth and development opportunity open to all employees and will provide those identified as EDI Catalysts with the experience of working with or leading a cross-functional team, developing and enhancing skills and contributing to NC in a new way.​ This opportunity is not a fulltime secondment. Instead, the time commitment will be determined by the areas of focus and the goal selecte</t>
    </r>
    <r>
      <rPr>
        <sz val="10"/>
        <color rgb="FF000000"/>
        <rFont val="Arial Narrow"/>
      </rPr>
      <t xml:space="preserve">d.
10.2. By 2030, empower and promote the social, economic and political inclusion of all, irrespective of age, sex, disability, race, ethnicity, origin, religion or economic or other status  - </t>
    </r>
    <r>
      <rPr>
        <b/>
        <sz val="10"/>
        <color rgb="FF000000"/>
        <rFont val="Arial Narrow"/>
      </rPr>
      <t xml:space="preserve">With the launch of the Equity, Diversity, and Inclusion Blueprint, we’re excited to announce an opportunity for NC employees to get involved in supporting the goals and actions of the blueprint. 
</t>
    </r>
    <r>
      <rPr>
        <sz val="10"/>
        <color rgb="FF000000"/>
        <rFont val="Arial Narrow"/>
      </rPr>
      <t>17.17. Encourage and promote effective public, public-private and civil society partnerships, building on the experience and resourcing strategies of partnerships</t>
    </r>
    <r>
      <rPr>
        <b/>
        <sz val="10"/>
        <color rgb="FF000000"/>
        <rFont val="Arial Narrow"/>
      </rPr>
      <t>- EDI Catalysts will act as project leaders for the actions​ identified in the blueprint. Catalysts will be responsible for kick starting the project, identifying partnerships and resources needed, creating a project plan and timelines, communicating processes, and keeping the project on track</t>
    </r>
    <r>
      <rPr>
        <sz val="10"/>
        <color rgb="FF000000"/>
        <rFont val="Arial Narrow"/>
      </rPr>
      <t>​.</t>
    </r>
  </si>
  <si>
    <t>Niagara College makes its mark on World Congress in Montreal</t>
  </si>
  <si>
    <t>From April 23 to 25, postsecondary leaders from around the world – including a delegation from Niagara College – converged on the World Congress event at Palais des congrès de Montréal. The event was a chance to share and learn about topics relevant to professional, technical and vocational education and training.</t>
  </si>
  <si>
    <t>School of media, Sustainability</t>
  </si>
  <si>
    <t>https://www.niagaracollege.ca/insidenc/2023/04/25/niagara-college-makes-its-mark-on-world-congress-in-montreal/</t>
  </si>
  <si>
    <r>
      <rPr>
        <sz val="10"/>
        <color rgb="FF000000"/>
        <rFont val="Arial Narrow"/>
      </rPr>
      <t xml:space="preserve">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 - </t>
    </r>
    <r>
      <rPr>
        <b/>
        <sz val="10"/>
        <color rgb="FF000000"/>
        <rFont val="Arial Narrow"/>
      </rPr>
      <t xml:space="preserve">Also on Monday, a delegation from the College, Pamela Skinner, Senior Vice-President, College Operations, Julie Stitt, Director, Centre for Professional and Organizational Development, Samah Sabra, Workplace Equity, Diversity, and Inclusion Manager, and Sam Jemison, President, NCSAC, delivered a session on NC’s EDI Blueprint.
The group’s presentation centered on the concept of collective wisdom for strong institutions and sustainable communities in partnership with students. Together, they provided an overview of how NC partnered with NCSAC to conceptualize, draft, and implement our EDI Blueprint to share and invite lessons learned.
</t>
    </r>
    <r>
      <rPr>
        <sz val="10"/>
        <color rgb="FF000000"/>
        <rFont val="Arial Narrow"/>
      </rPr>
      <t>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 -</t>
    </r>
    <r>
      <rPr>
        <b/>
        <sz val="10"/>
        <color rgb="FF000000"/>
        <rFont val="Arial Narrow"/>
      </rPr>
      <t xml:space="preserve"> On April 25, Sustainability Manager Taryn Wilkinson co-hosted a session on Demonstrating Leadership in Sustainability with World Wildlife Fund Canada (WWF). In the session, Wilkinson and senior manager at WWF Kate Landry highlighted the national and global climate and biodiversity goals. They also outlined activities that NC and the WWF have collaborated on to address biodiversity loss and climate change while helping to implement action towards institutional sustainability strategies and advance progress towards the Sustainable Development Goals.</t>
    </r>
  </si>
  <si>
    <t>Webinar: Learn about how NC has integrated UN’s Sustainable Development Goals</t>
  </si>
  <si>
    <t>Sustainability Manager, Taryn Wilkinson, will co-present a webinar organized by Niagara Connects to share concrete examples of how the Sustainability Office are including the SDGs in education and campus activities.</t>
  </si>
  <si>
    <t>Sustainability</t>
  </si>
  <si>
    <t>https://www.niagaracollege.ca/insidenc/2023/04/24/webinar-learn-about-how-nc-has-integrated-uns-sustainable-development-goals/</t>
  </si>
  <si>
    <r>
      <rPr>
        <sz val="10"/>
        <color rgb="FF000000"/>
        <rFont val="Arial Narrow"/>
      </rPr>
      <t xml:space="preserve"> 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 - </t>
    </r>
    <r>
      <rPr>
        <b/>
        <sz val="10"/>
        <color rgb="FF000000"/>
        <rFont val="Arial Narrow"/>
      </rPr>
      <t>On May 2 at 10 a.m., the Niagara community will have a chance to be inspired by the ways organizations like Niagara College are integrating the Sustainable Development Goals (SDG) into their work.The free virtual session is also an opportunity for Niagara College employees and students to learn about all the ways the College is embedding the SDG’s into campus operations</t>
    </r>
    <r>
      <rPr>
        <sz val="10"/>
        <color rgb="FF000000"/>
        <rFont val="Arial Narrow"/>
      </rPr>
      <t xml:space="preserve">.
17.17. Encourage and promote effective public, public-private and civil society partnerships, building on the experience and resourcing strategies of partnerships - </t>
    </r>
    <r>
      <rPr>
        <b/>
        <sz val="10"/>
        <color rgb="FF000000"/>
        <rFont val="Arial Narrow"/>
      </rPr>
      <t xml:space="preserve"> Sustainability Manager, Taryn Wilkinson, will co-present a webinar organized by Niagara Connects to share concrete examples of how the Sustainability Office are including the SDGs in education and campus activities.</t>
    </r>
  </si>
  <si>
    <t>Danielle Notarianni featured in 2023 Post-Secondary Climate Challenge Report Webinar</t>
  </si>
  <si>
    <t>On May 25, NC’s Danielle Notarianni, Manager, Energy &amp; Assets, was a featured panelist in the Climate Challenge Network’s 2023 Post-Secondary Climate Challenge (PSCC) Report Webinar.</t>
  </si>
  <si>
    <t>https://www.niagaracollege.ca/insidenc/2023/06/02/danielle-notarianni-featured-in-2023-post-secondary-climate-challenge-report-webinar/</t>
  </si>
  <si>
    <r>
      <rPr>
        <sz val="10"/>
        <color rgb="FF000000"/>
        <rFont val="Arial Narrow"/>
      </rPr>
      <t xml:space="preserve">7.3.  By 2030, double the global rate of improvement in energy efficiency - </t>
    </r>
    <r>
      <rPr>
        <b/>
        <sz val="10"/>
        <color rgb="FF000000"/>
        <rFont val="Arial Narrow"/>
      </rPr>
      <t xml:space="preserve">The webinar reported on the most energy efficient (based on 2020 BPS reported data) Ontario colleges, together with actual energy use changes in 2020 versus 2019, and facilitated a panel discussion on lessons learned and best practices. Representing NC as a leader in the sustainable energy field, Notarianni spoke to the College’s exemplary performance in electricity and gas reduction
</t>
    </r>
    <r>
      <rPr>
        <sz val="10"/>
        <color rgb="FF000000"/>
        <rFont val="Arial Narrow"/>
      </rPr>
      <t xml:space="preserve">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 </t>
    </r>
    <r>
      <rPr>
        <b/>
        <sz val="10"/>
        <color rgb="FF000000"/>
        <rFont val="Arial Narrow"/>
      </rPr>
      <t>- On May 25, NC’s Danielle Notarianni, Manager, Energy &amp; Assets, was a featured panelist in the Climate Challenge Network’s 2023 Post-Secondary Climate Challenge (PSCC) Report Webinar. 
The PSCC is a collaborative, data driven program, bringing together post-secondary institutions to work on deep reductions in energy use, utility costs and greenhouse gas emissions. The program engages member institutions through comparative energy use data, workshops, and cohort projects, which help members plan for and meet their environmental goals</t>
    </r>
  </si>
  <si>
    <t>Honouring Indigenous ways of knowing, doing and being – NC celebrates Indigenous History Month this June</t>
  </si>
  <si>
    <t>June is National Indigenous History Month in Canada – an opportunity for Canadians from coast to coast to coast to learn about the unique cultures, traditions and experiences of First Nations, Inuit and Métis peoples.</t>
  </si>
  <si>
    <t>https://www.niagaracollege.ca/insidenc/2023/06/02/honouring-indigenous-ways-of-knowing-doing-and-being-nc-celebrates-indigenous-history-month-this-june/</t>
  </si>
  <si>
    <r>
      <rPr>
        <sz val="10"/>
        <color rgb="FF000000"/>
        <rFont val="Arial Narrow"/>
      </rPr>
      <t xml:space="preserve">11.4. Strengthen efforts to protect and safeguard the world’s cultural and natural heritage - </t>
    </r>
    <r>
      <rPr>
        <b/>
        <sz val="10"/>
        <color rgb="FF000000"/>
        <rFont val="Arial Narrow"/>
      </rPr>
      <t>In celebration of National Indigenous History Month, Niagara College’s Indigenous Education department will lead a host of events that honour Indigenous ways of knowing, doing and being. These events will offer the entire College community the opportunity to learn about the history of Indigenous communities in Canada, celebrate the rich and diverse culture of those communities, support NC’s body of Indigenous students, and promote the reconciliation process in Canada.</t>
    </r>
  </si>
  <si>
    <t>Partnership plants seed for new food growing system</t>
  </si>
  <si>
    <t>A new agreement between Niagara College’s Horticultural &amp; Environmental Sciences Innovation Centre (HESIC) and International Zeolite Corp. (IZ) aims to introduce a revolutionary new growing system to assist growers, boost food production, and create opportunities for students.</t>
  </si>
  <si>
    <t>Research &amp; Innovation</t>
  </si>
  <si>
    <t>https://www.niagaracollege.ca/insidenc/2023/05/29/partnership-plants-seed-for-new-food-growing-system/</t>
  </si>
  <si>
    <r>
      <rPr>
        <sz val="10"/>
        <color rgb="FF000000"/>
        <rFont val="Arial Narrow"/>
      </rPr>
      <t xml:space="preserve">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 </t>
    </r>
    <r>
      <rPr>
        <b/>
        <sz val="10"/>
        <color rgb="FF000000"/>
        <rFont val="Arial Narrow"/>
      </rPr>
      <t xml:space="preserve">-The proprietary way to embed all the nutrients necessary for plant growth right into the zeolite, a grow system branded as NEREA®, was developed by researchers in Cuba. While the Cuban studies demonstrated several benefits to the use of NEREA® including an increased crop – which means the time to harvest was significantly reduced compared to conventional methods and made for a better quality, larger plant that required significantly less fertilizer than conventional methods – the company turned to NC to help validate the Cuban findings.
 </t>
    </r>
    <r>
      <rPr>
        <sz val="10"/>
        <color rgb="FF000000"/>
        <rFont val="Arial Narrow"/>
      </rPr>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
    </r>
    <r>
      <rPr>
        <b/>
        <sz val="10"/>
        <color rgb="FF000000"/>
        <rFont val="Arial Narrow"/>
      </rPr>
      <t xml:space="preserve">t -The project is also a win for NC as it opens doors to conduct important research and create new opportunities for students to gain experience on projects with real clients.
</t>
    </r>
    <r>
      <rPr>
        <sz val="10"/>
        <color rgb="FF000000"/>
        <rFont val="Arial Narrow"/>
      </rPr>
      <t xml:space="preserve">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 - </t>
    </r>
    <r>
      <rPr>
        <b/>
        <sz val="10"/>
        <color rgb="FF000000"/>
        <rFont val="Arial Narrow"/>
      </rPr>
      <t>The partnership is a win for IZ as it hopes to validate a product to help growers produce more fruits and vegetables – and feed more people around the world</t>
    </r>
    <r>
      <rPr>
        <sz val="10"/>
        <color rgb="FF000000"/>
        <rFont val="Arial Narrow"/>
      </rPr>
      <t xml:space="preserve">.
</t>
    </r>
  </si>
  <si>
    <t>Niagara College ranks No. 1 research college in Ontario, No. 2 in Canada</t>
  </si>
  <si>
    <t>For the eighth year in a row, Niagara College ranks among the top 10 colleges in the country for research funding, according to a special report released on January 25.
Niagara College has earned the No. 2 spot in Canada as a top research college, and the No. 1 spot in Ontario. Since Research Infosource Inc. first published its Top 50 Research Colleges report in 2013, NC has been in the top 15 consistently.</t>
  </si>
  <si>
    <t>https://www.niagaracollege.ca/insidenc/2023/01/25/niagara-college-ranks-no-1-research-college-in-ontario-no-2-in-canada/</t>
  </si>
  <si>
    <t>8.2. Achieve higher levels of economic productivity through diversification, technological upgrading and innovation, including through a focus on high-value added and labour-intensive sectors - Research funding allows the College to partner with small- and medium-sized enterprises (SMEs) in the region to conduct projects and services, which provide innovative solutions for industry, including producing and testing prototypes, evaluating new technologies, and developing new or improved products and processes. NC Research &amp; Innovation conducts applied research, technical services and business and commercialization solutions with industry partners through its Business &amp; Commercialization Innovation Centre, Food &amp; Beverage Innovation Centre, Horticultural &amp; Environmental Sciences Innovation Centre, and Walker Advanced Manufacturing Innovation Centre.
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 - For the eighth year in a row, Niagara College ranks among the top 10 colleges in the country for research funding, according to a special report released on January 25. Niagara College has earned the No. 2 spot in Canada as a top research college, and the No. 1 spot in Ontario. Since Research Infosource Inc. first published its Top 50 Research Colleges report in 2013, NC has been in the top 15 consistently.</t>
  </si>
  <si>
    <t>New funding powers up Niagara College program for Indigenous students.</t>
  </si>
  <si>
    <t>Niagara College's MPOWER program has been approved for over $59,000 in funding by The Ontario Council on Articulation and Transfer. MPOWER is a wholistic program specifically geared towards Indigenous students that includes on-the-land teachings and experiences, Indigenous cultural knowledge, and prepares students for future life as a post-secondary student. The program is based out of the Welland campus.</t>
  </si>
  <si>
    <t>News Releases</t>
  </si>
  <si>
    <t>https://www.niagaracollege.ca/insidenc/2023/06/09/new-funding-powers-up-niagara-college-program-for-indigenous-students/</t>
  </si>
  <si>
    <t>Tawes Winery founder creates scholorship in memory of winemaker Paul Pender</t>
  </si>
  <si>
    <t xml:space="preserve">Moray Tawes, founder of Tawes Winery in Vineland, has gifted Niagara College $200,000 to created scholorship in honour of prolific wine maker Paul Pender. The scholorship will offer $10,000m anually to BIPOC students of the Winery and Viticulture Technician program at NC. </t>
  </si>
  <si>
    <t>School of wine, beer, and spirits</t>
  </si>
  <si>
    <t>https://www.niagaracollege.ca/insidenc/2023/06/20/tawse-winery-founder-creates-scholarship-in-memory-of-winemaker-paul-pender/</t>
  </si>
  <si>
    <t>Webinars on variety of EDI topics through Canadian Centre for Diversity and Inclusion</t>
  </si>
  <si>
    <t>A partner with the Canadian Centre for Diversity and Inclusion (CCDI), Niagara College offers a variety of different webinars about Islamophobia, French-Canadian history, religious holidays, and more to Niagara College employees through CCDI.</t>
  </si>
  <si>
    <t>https://www.niagaracollege.ca/insidenc/2023/07/24/webinars-on-variety-of-edi-topics-through-canadian-centre-for-diversity-and-inclusion/</t>
  </si>
  <si>
    <r>
      <rPr>
        <sz val="10"/>
        <color rgb="FF000000"/>
        <rFont val="Arial"/>
      </rPr>
      <t xml:space="preserve">10.2. By 2030, empower and promote the social, economic and political inclusion of all, irrespective of age, sex, disability, race, ethnicity, origin, religion or economic or other status- </t>
    </r>
    <r>
      <rPr>
        <b/>
        <sz val="10"/>
        <color rgb="FF000000"/>
        <rFont val="Arial"/>
      </rPr>
      <t xml:space="preserve">Offered webinars include Islamophobia: Removing systemic barriers faced by Muslim communities, French-Canadian history: Impacts and leading inclusion practices, and Religious holidays: A path to inclusion
</t>
    </r>
    <r>
      <rPr>
        <sz val="10"/>
        <color rgb="FF000000"/>
        <rFont val="Arial"/>
      </rPr>
      <t xml:space="preserve">17.17. Encourage and promote effective public, public-private and civil society partnerships, building on the experience and resourcing strategies of partnerships- </t>
    </r>
    <r>
      <rPr>
        <b/>
        <sz val="10"/>
        <color rgb="FF000000"/>
        <rFont val="Arial"/>
      </rPr>
      <t>Niagara College is an Employer Partner with the Canadian Centre for Diversity and Inclusion (CCDI). One of the benefits of this partnership is participation in CCDI monthly webinars...</t>
    </r>
  </si>
  <si>
    <t>NC welcomes Indigenous Peoples Education Circle for summer meeting</t>
  </si>
  <si>
    <t>Niagara College welcomes the Indigenous Peoples Education Circle (IPEC) for their quarterly meeting. The two day meeting on July 13 and 14 focused on building relationships and reconizing the importance of Indigenous staff, students, and communities in the college system. The meeting also allowed NC to display how it supports Indigenous learners and education.</t>
  </si>
  <si>
    <t>https://www.niagaracollege.ca/insidenc/2023/07/25/nc-welcomes-indigenous-peoples-education-circle-for-summer-meeting/</t>
  </si>
  <si>
    <r>
      <rPr>
        <sz val="10"/>
        <color rgb="FF000000"/>
        <rFont val="Arial"/>
      </rPr>
      <t xml:space="preserve">17.17. Encourage and promote effective public, public-private and civil society partnerships, building on the experience and resourcing strategies of partnerships- </t>
    </r>
    <r>
      <rPr>
        <b/>
        <sz val="10"/>
        <color rgb="FF000000"/>
        <rFont val="Arial"/>
      </rPr>
      <t>Moving from a deficit approach to Indigenous peoples to a reciprocal relationship that recognizes the important contribution that Indigenous staff, students and communities make to the college system was the focus of a meeting of the Indigenous Peoples Education Circle (IPEC) at Niagara College, July 13-14.</t>
    </r>
  </si>
  <si>
    <t>Emancipation Day commemorated in the community and NC curriculum on August 1</t>
  </si>
  <si>
    <t>Empancipation Day brings a significant reminder of Canada's role in ending slavery in the British Empire and granting freedom to thousands of people. On August 1 students at Niagara College, including those in NC's SOCL1430 Equity, Diversity, and Inclusion in Canada course, explore and learn about Black history, slavery in Canada, and Emancipation Day through a vareity of local events and exhibitions.</t>
  </si>
  <si>
    <t>School of Academic and Liberal Studies</t>
  </si>
  <si>
    <t>https://www.niagaracollege.ca/insidenc/2023/07/27/emancipation-day-commemorated-in-the-community-and-nc-curriculum-on-august-1/</t>
  </si>
  <si>
    <r>
      <rPr>
        <sz val="10"/>
        <color rgb="FF000000"/>
        <rFont val="Arial"/>
      </rPr>
      <t xml:space="preserve">Target 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 </t>
    </r>
    <r>
      <rPr>
        <b/>
        <sz val="10"/>
        <color rgb="FF000000"/>
        <rFont val="Arial"/>
      </rPr>
      <t xml:space="preserve">Emancipation Day is closely tied to the curriculum of NC’s SOCL1430 Equity, Diversity, and Inclusion in Canada course. This course covers topics such as allyship, culture, socio-economic status, gender identity and expression, sexuality, anti-racism, decolonization, reconciliation, immigration, age, ability, health, and religion, rooting curriculum in anti-oppressive practice. 
</t>
    </r>
    <r>
      <rPr>
        <sz val="10"/>
        <color rgb="FF000000"/>
        <rFont val="Arial"/>
      </rPr>
      <t>Target 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t>
    </r>
    <r>
      <rPr>
        <b/>
        <sz val="10"/>
        <color rgb="FF000000"/>
        <rFont val="Arial"/>
      </rPr>
      <t xml:space="preserve"> Emancipation Day serves as a reminder of Canada’s historical role in ending the transatlantic slave trade and granting freedom to thousands of enslaved individuals.
</t>
    </r>
    <r>
      <rPr>
        <sz val="10"/>
        <color rgb="FF000000"/>
        <rFont val="Arial"/>
      </rPr>
      <t>Target 16.3. Promote the rule of law at the national and international levels and ensure equal access to justice for all</t>
    </r>
  </si>
  <si>
    <t>NC faculty and staff play an impactful role in global awareness activities</t>
  </si>
  <si>
    <t xml:space="preserve">Niagara College faculty and staff participate in global awareness activitives and events where they practice outreach and learn about international students' perpectives on attending postsecondary in Canada. </t>
  </si>
  <si>
    <t>https://www.niagaracollege.ca/insidenc/2023/08/03/nc-faculty-and-staff-play-an-impactful-role-in-global-awareness-activities/</t>
  </si>
  <si>
    <r>
      <rPr>
        <sz val="10"/>
        <color rgb="FF000000"/>
        <rFont val="Arial"/>
      </rPr>
      <t xml:space="preserve">Target 4.4.  By 2030, substantially increase the number of youth and adults who have relevant skills, including technical and vocational skills, for employment, decent jobs and entrepreneurship- </t>
    </r>
    <r>
      <rPr>
        <b/>
        <sz val="10"/>
        <color rgb="FF000000"/>
        <rFont val="Arial"/>
      </rPr>
      <t xml:space="preserve">Global awareness activities also benefit faculty and staff, as they gain valuable knowledge of international students’ perspectives and how to support them better.
</t>
    </r>
    <r>
      <rPr>
        <sz val="10"/>
        <color rgb="FF000000"/>
        <rFont val="Arial"/>
      </rPr>
      <t xml:space="preserve">Target 16.A. Strengthen relevant national institutions, including through international cooperation, for building capacity at all levels, in particular in developing countries, to prevent violence and combat terrorism and crime- </t>
    </r>
    <r>
      <rPr>
        <b/>
        <sz val="10"/>
        <color rgb="FF000000"/>
        <rFont val="Arial"/>
      </rPr>
      <t xml:space="preserve">By getting involved in global awareness activities, Niagara College faculty and staff have unique professional development experiences while playing an impactful role in supporting students who dream of pursuing higher education in Canada.
</t>
    </r>
  </si>
  <si>
    <t>Indigenous Education serves up traditions at corn soup demo</t>
  </si>
  <si>
    <t>On August 3rd, Karl Dockstader, NC's Indigenous Cultural Consultant, hosted a corn soup demonstation at the outdoor classroom at the Daniel J. Patterson campus. Dockstader explained that corn soup is a long standing tradition that is shared by multiple generations and it continues to unite Indigenous peoples today. Members of the Niagara College community had the oppertunity to sample the corn soup when it was ready.</t>
  </si>
  <si>
    <t>https://www.niagaracollege.ca/insidenc/2023/08/04/indigenous-education-serves-up-traditions-at-corn-soup-demo/</t>
  </si>
  <si>
    <r>
      <rPr>
        <sz val="10"/>
        <color rgb="FF000000"/>
        <rFont val="Arial"/>
      </rPr>
      <t>Target 2.1 By 2030, end hunger and ensure access by all people, in particular the poor and people in vulnerable situations, including infants, to safe, nutritious and sufficient food all year round-</t>
    </r>
    <r>
      <rPr>
        <b/>
        <sz val="10"/>
        <color rgb="FF000000"/>
        <rFont val="Arial"/>
      </rPr>
      <t xml:space="preserve"> On August 3, the Niagara College community had the opportunity to experience and taste a popular Indigenous dish that has been shared by multiple generations – corn soup.
</t>
    </r>
  </si>
  <si>
    <t>Dental hygiene students advocate for policy change to local MPP</t>
  </si>
  <si>
    <t>Dental hygiene students at Niagara College present their final projects and proposals to special audience member, St. Catharines MPP, Jennie Stevens. This experience provides the students an opportunity to communicate oral health needs and speak with a politician.</t>
  </si>
  <si>
    <t>https://www.niagaracollege.ca/insidenc/2023/08/17/dental-hygiene-students-advocate-for-policy-change-to-local-mpp/</t>
  </si>
  <si>
    <r>
      <rPr>
        <sz val="10"/>
        <color rgb="FF000000"/>
        <rFont val="Arial"/>
      </rPr>
      <t>Target 3.8 Achieve universal health coverage, including financial risk protection, access to quality essential health-care services and access to safe, effective, quality and affordable essential 
medicines and vaccines for all-</t>
    </r>
    <r>
      <rPr>
        <b/>
        <sz val="10"/>
        <color rgb="FF000000"/>
        <rFont val="Arial"/>
      </rPr>
      <t xml:space="preserve"> ...by allowing dental hygienists to administer LA, it would improve office efficiency by reducing time waiting for the dentist and allow hygienists to provide care to individuals in remote areas or to those with additional barriers to accessing dental care.
</t>
    </r>
    <r>
      <rPr>
        <sz val="10"/>
        <color rgb="FF000000"/>
        <rFont val="Arial"/>
      </rPr>
      <t xml:space="preserve">Target 4.4.  By 2030, substantially increase the number of youth and adults who have relevant skills, including technical and vocational skills, for employment, decent jobs and entrepreneurship- </t>
    </r>
    <r>
      <rPr>
        <b/>
        <sz val="10"/>
        <color rgb="FF000000"/>
        <rFont val="Arial"/>
      </rPr>
      <t xml:space="preserve">[Dougherty] said many of the students had never had the opportunity to have a real debate or speak with a politician. Having Stevens in the class gave the students a real-life experiential learning experience.
</t>
    </r>
    <r>
      <rPr>
        <sz val="10"/>
        <color rgb="FF000000"/>
        <rFont val="Arial"/>
      </rPr>
      <t xml:space="preserve">Target 17.17. Encourage and promote effective public, public-private and civil society partnerships, building on the experience and resourcing strategies of partnerships- </t>
    </r>
    <r>
      <rPr>
        <b/>
        <sz val="10"/>
        <color rgb="FF000000"/>
        <rFont val="Arial"/>
      </rPr>
      <t>Adriana Sansotta, whose group advocated for oral health in correctional facilities, said she and her peers collaborated with the University of British Columbia for their research paper.</t>
    </r>
  </si>
  <si>
    <t>Niagara College launches new four-year Nursing degree program</t>
  </si>
  <si>
    <t>Niagara College introduces an Honours Bachelor of Science in Nursing (BScN) degree program. The main goal of the new program is not only to create more educational pathways for students, but also to create career-ready graduates who will be able to support the need for registered nurses in the healthcare sector. The College is expected to welcome it's first 60 students to the program in Fall 2024.</t>
  </si>
  <si>
    <t>School of Nursing and PSW</t>
  </si>
  <si>
    <t>https://www.niagaracollege.ca/insidenc/2023/08/30/niagara-college-launches-new-four-year-nursing-degree-program/</t>
  </si>
  <si>
    <r>
      <rPr>
        <sz val="10"/>
        <color rgb="FF000000"/>
        <rFont val="Arial"/>
      </rPr>
      <t xml:space="preserve">Target 3.8 Achieve universal health coverage, including financial risk protection, access to quality essential health-care services and access to safe, effective, quality and affordable essential medicines and vaccines for all- </t>
    </r>
    <r>
      <rPr>
        <b/>
        <sz val="10"/>
        <color rgb="FF000000"/>
        <rFont val="Arial"/>
      </rPr>
      <t xml:space="preserve">“The BScN program will help meet the current and emerging needs of the nursing workforce, particularly within southwestern Ontario communities and the province of Ontario.”
</t>
    </r>
    <r>
      <rPr>
        <sz val="10"/>
        <color rgb="FF000000"/>
        <rFont val="Arial"/>
      </rPr>
      <t xml:space="preserve">Target 4.3.  By 2030, ensure equal access for all women and men to affordable and quality technical, vocational and tertiary education, including university- </t>
    </r>
    <r>
      <rPr>
        <b/>
        <sz val="10"/>
        <color rgb="FF000000"/>
        <rFont val="Arial"/>
      </rPr>
      <t xml:space="preserve">The College expects to welcome its first intake of 60 students into the new BScN program– which prepares students for work as registered nurses – for Fall 2024 term.
</t>
    </r>
    <r>
      <rPr>
        <sz val="10"/>
        <color rgb="FF000000"/>
        <rFont val="Arial"/>
      </rPr>
      <t>Target 10.2. By 2030, empower and promote the social, economic and political inclusion of all, irrespective of age, sex, disability, race, ethnicity, origin, religion or economic or other status-</t>
    </r>
    <r>
      <rPr>
        <b/>
        <sz val="10"/>
        <color rgb="FF000000"/>
        <rFont val="Arial"/>
      </rPr>
      <t xml:space="preserve"> It was designed with an emphasis on diversity, equity, inclusivity, and holistic care for aging adults, young children, young families and underserved populations, including those living in rural areas and those impacted by mental health and chronic health challenges.
</t>
    </r>
    <r>
      <rPr>
        <sz val="10"/>
        <color rgb="FF000000"/>
        <rFont val="Arial"/>
      </rPr>
      <t xml:space="preserve">Target 16.6. Develop effective, accountable and transparent institutions at all levels- </t>
    </r>
    <r>
      <rPr>
        <b/>
        <sz val="10"/>
        <color rgb="FF000000"/>
        <rFont val="Arial"/>
      </rPr>
      <t xml:space="preserve">NC is a leader in nursing education...
</t>
    </r>
    <r>
      <rPr>
        <sz val="10"/>
        <color rgb="FF000000"/>
        <rFont val="Arial"/>
      </rPr>
      <t xml:space="preserve">Target 17.17. Encourage and promote effective public, public-private and civil society partnerships, building on the experience and resourcing strategies of partnerships- </t>
    </r>
    <r>
      <rPr>
        <b/>
        <sz val="10"/>
        <color rgb="FF000000"/>
        <rFont val="Arial"/>
      </rPr>
      <t>The College has long standing relationships with hospitals and community health agencies in Niagara where students gain hands-on practical experience.</t>
    </r>
  </si>
  <si>
    <t>NC shares best practices in sustainability with SAGE program partners</t>
  </si>
  <si>
    <t>Niagara College shared it's knowledge and experiences in sustainability with SAGE partners. SAGE project activites will be created later this year, when Niagara College's Global Engagement Projects (GEP) team travels to Jamaica and Guyana. In additon, in April, Niagara College welcomed SAGE representatives from Dominica, Jamaica, and Guyana to the Daniel J. Patterson campus when they were here for a Study Tour in Niagara. Niagara College plays a part in SAGE05 and SAGE07, both aimed towards further improving courses, curriculum, and education.</t>
  </si>
  <si>
    <t>https://www.niagaracollege.ca/insidenc/2023/09/11/nc-shares-best-practices-in-sustainability-with-sage-program-partners/</t>
  </si>
  <si>
    <r>
      <rPr>
        <sz val="10"/>
        <color rgb="FF000000"/>
        <rFont val="Arial"/>
      </rPr>
      <t xml:space="preserve">Target 4.4. By 2030, substantially increase the number of youth and adults who have relevant skills, including technical and vocational skills, for employment, decent jobs and entrepreneurship - </t>
    </r>
    <r>
      <rPr>
        <b/>
        <sz val="10"/>
        <color rgb="FF000000"/>
        <rFont val="Arial"/>
      </rPr>
      <t xml:space="preserve">"The program enhances demand-driven, technical and vocational education training (TVET) offered by Caribbean institutions in climate-related sectors to meet regional economic and environmental demands".
</t>
    </r>
    <r>
      <rPr>
        <sz val="10"/>
        <color rgb="FF000000"/>
        <rFont val="Arial"/>
      </rPr>
      <t xml:space="preserve">Target 12.8. By 2030, ensure that people everywhere have the relevant information and awareness for sustainable development and lifestyles in harmony with nature - </t>
    </r>
    <r>
      <rPr>
        <b/>
        <sz val="10"/>
        <color rgb="FF000000"/>
        <rFont val="Arial"/>
      </rPr>
      <t xml:space="preserve">"...NC shared its best practices in global engagement, environmental programs, and sustainability initiatives".
</t>
    </r>
    <r>
      <rPr>
        <sz val="10"/>
        <color rgb="FF000000"/>
        <rFont val="Arial"/>
      </rPr>
      <t xml:space="preserve">Target 16.8. Broaden and strengthen the participation of developing countries in the institutions of global governance - </t>
    </r>
    <r>
      <rPr>
        <b/>
        <sz val="10"/>
        <color rgb="FF000000"/>
        <rFont val="Arial"/>
      </rPr>
      <t xml:space="preserve">"This fall, NC’s GEP team will travel to Jamaica and Guyana to develop SAGE project activities".
</t>
    </r>
    <r>
      <rPr>
        <sz val="10"/>
        <color rgb="FF000000"/>
        <rFont val="Arial"/>
      </rPr>
      <t xml:space="preserve">Target 17.17. Encourage and promote effective public, public-private and civil society partnerships, building on the experience and resourcing strategies of partnerships - </t>
    </r>
    <r>
      <rPr>
        <b/>
        <sz val="10"/>
        <color rgb="FF000000"/>
        <rFont val="Arial"/>
      </rPr>
      <t>"Niagara College is sharing sustainability expertise with Caribbean partners through the SAGE program to expand its global reach".</t>
    </r>
  </si>
  <si>
    <t>NC and TVET leaders from the West Bank share expertise on gender equality, equity, and inclusion</t>
  </si>
  <si>
    <t>In June, Niagara College welcomed Technical and Vocational Education and Training (TVET) leaders fromt the West Bank to both campuses for an International Knowledge Exchange Program. With a large focus on gender equality, equity, and inclusion at an International level, Niagara College was able to provide the leaders with information on how to improve the Gender Responsive and Inclusive Technical and Vocational Education and Training (GRIT) project and programs in the Skilled Trades sector.</t>
  </si>
  <si>
    <t>https://www.niagaracollege.ca/insidenc/2023/09/14/nc-and-tvet-leaders-from-the-west-bank-share-expertise-on-gender-equality-equity-and-inclusion/</t>
  </si>
  <si>
    <r>
      <rPr>
        <sz val="10"/>
        <color rgb="FF000000"/>
        <rFont val="Arial"/>
      </rPr>
      <t xml:space="preserve">Target 5.5.  Ensure women’s full and effective participation and equal opportunities for leadership at all levels of decisionmaking in political, economic and public life - </t>
    </r>
    <r>
      <rPr>
        <b/>
        <sz val="10"/>
        <color rgb="FF000000"/>
        <rFont val="Arial"/>
      </rPr>
      <t xml:space="preserve">"The GRIT project recognizes the capacity and tenacity of Palestinian women, including women with disabilities, and seeks to reduce barriers to help them achieve their educational and career goals".
</t>
    </r>
    <r>
      <rPr>
        <sz val="10"/>
        <color rgb="FF000000"/>
        <rFont val="Arial"/>
      </rPr>
      <t xml:space="preserve">Target 8.5. By 2030, achieve full and productive employment and decent work for all women and men, including for young people and persons with disabilities, and equal pay for work of equal value - </t>
    </r>
    <r>
      <rPr>
        <b/>
        <sz val="10"/>
        <color rgb="FF000000"/>
        <rFont val="Arial"/>
      </rPr>
      <t xml:space="preserve">"...he is confident in the success of developing programs for women and men with disabilities".
</t>
    </r>
    <r>
      <rPr>
        <sz val="10"/>
        <color rgb="FF000000"/>
        <rFont val="Arial"/>
      </rPr>
      <t>Target 17.17. Encourage and promote effective public, public-private and civil society partnerships, building on the experience and resourcing strategies of partnerships -</t>
    </r>
    <r>
      <rPr>
        <b/>
        <sz val="10"/>
        <color rgb="FF000000"/>
        <rFont val="Arial"/>
      </rPr>
      <t xml:space="preserve">"The institutions are part of the Gender Responsive and Inclusive Technical and Vocational Education and Training (GRIT) project, a partnership between Canadian Lutheran World Relief (CLWR) and Lutheran World Federation Jerusalem, with funding from Global Affairs Canada".
</t>
    </r>
    <r>
      <rPr>
        <sz val="10"/>
        <color rgb="FF000000"/>
        <rFont val="Arial"/>
      </rPr>
      <t xml:space="preserve">
</t>
    </r>
  </si>
  <si>
    <t>Incoming students use Paddle Forward as a way to prepare for college</t>
  </si>
  <si>
    <t xml:space="preserve">In August, incoming Niagara College students travelled to Chiefswood Park on Six Nations of the Grand River for a canoeing trip. The trip allowed the students to focus on communication, building trust, team-building, connections with staff, and culture. </t>
  </si>
  <si>
    <t>https://www.niagaracollege.ca/insidenc/2023/08/29/incoming-students-use-paddle-forward-as-a-way-to-prepare-for-college/</t>
  </si>
  <si>
    <r>
      <rPr>
        <sz val="10"/>
        <color rgb="FF000000"/>
        <rFont val="Arial"/>
      </rPr>
      <t>Target 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 - "</t>
    </r>
    <r>
      <rPr>
        <b/>
        <sz val="10"/>
        <color rgb="FF000000"/>
        <rFont val="Arial"/>
      </rPr>
      <t>“An experiential off-campus trip allows students to connect not only with other students, but also the land and the waters... There are many great lessons that come from being in a canoe, such as communication, team work and building trust. Our main focus for this trip was to connect the staff with the students as well as create a bridge to culture...".</t>
    </r>
  </si>
  <si>
    <t>Niagara College and Brock University co-develop immersive VR tool to help students learn about ableism and accessibility</t>
  </si>
  <si>
    <t xml:space="preserve">In the fall of 2023, four VR simulators developed through a collaboration called IT'S AN IDEA (Inclusion, Diversity, Equity and Accessibility) Learning to Foster Authentic Inclusion for Accessibility Through VR Simulations, will teach students of the Equity, Diversity, Inclusion and Decolonization course at Niagara College and Brock’s Accessibility Consultant Micro-Credential about disabilities and ableist interactions. The IT'S AN IDEA collabration was funded by a $105,000 grant from Virtual Learning Strategy. </t>
  </si>
  <si>
    <t>https://www.niagaracollege.ca/insidenc/2023/08/28/niagara-college-and-brock-university-co-develop-immersive-vr-tool-to-help-students-learn-about-ableism-and-accessibility/</t>
  </si>
  <si>
    <t>Target 4.1.  By 2030, ensure that all girls and boys complete free, equitable and quality primary and secondary education leading to relevant and Goal-4 effective learning outcomes
Target 4.A.  Build and upgrade education facilities that are child, disability and gender sensitive and provide safe, nonviolent, inclusive and effective learning environments for all
Target 9.1.  Develop quality, reliable, sustainable and resilient infrastructure, including regional and transborder infrastructure, to support economic development and human well-being, with a focus on affordable and equitable access for all</t>
  </si>
  <si>
    <t>Students make memories during orientation activities</t>
  </si>
  <si>
    <t>At the beginning of September, Niagara College students had the oppertunity to participate in orientation and social events hosted by the Athletics and Student Engagement department, the International department, and the NC Student Administrative Council (NCSAC). Events included co-op information sessions, NCSAC's Carnival, welcome BBQ lunches, bracelet making, and more!</t>
  </si>
  <si>
    <t>Athletics/Knights</t>
  </si>
  <si>
    <t>https://www.niagaracollege.ca/insidenc/2023/09/18/students-make-memories-during-orientation-activities/</t>
  </si>
  <si>
    <t>Target 2.1 By 2030, end hunger and ensure access by all people, in particular the poor and people in vulnerable situations, including infants, to safe, nutritious and sufficient food all year round.
Target 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
Target 10.2. By 2030, empower and promote the social, economic and political inclusion of all, irrespective of age, sex, disability, race, ethnicity, origin, religion or economic or other status
Target 12.5. By 2030, substantially reduce waste generation through prevention, reduction, recycling and reuse
Target 17.17. Encourage and promote effective public, public-private and civil society partnerships, building on the experience and resourcing strategies of partnerships</t>
  </si>
  <si>
    <t>Planning, Sustainability, and Capital Projects breathing new life into campus spaces</t>
  </si>
  <si>
    <r>
      <rPr>
        <sz val="11"/>
        <color rgb="FF000000"/>
        <rFont val="Arial"/>
      </rPr>
      <t xml:space="preserve">The Planning, Sustainability, and Capital Projects department at Niagara College works on </t>
    </r>
    <r>
      <rPr>
        <i/>
        <sz val="11"/>
        <color rgb="FF000000"/>
        <rFont val="Arial"/>
      </rPr>
      <t xml:space="preserve">Project Refresh, </t>
    </r>
    <r>
      <rPr>
        <sz val="11"/>
        <color rgb="FF000000"/>
        <rFont val="Arial"/>
      </rPr>
      <t>which is</t>
    </r>
    <r>
      <rPr>
        <i/>
        <sz val="11"/>
        <color rgb="FF000000"/>
        <rFont val="Arial"/>
      </rPr>
      <t xml:space="preserve"> </t>
    </r>
    <r>
      <rPr>
        <sz val="11"/>
        <color rgb="FF000000"/>
        <rFont val="Arial"/>
      </rPr>
      <t>a project that will keep social inclusion and sustainability as top priorities. The project involves enhancing the student experince through informal gathering spaces, modifying public service counters, and providing Rick Hansen Foundation Accessibility Certification Training to staff members at Niagara College.</t>
    </r>
  </si>
  <si>
    <t>https://www.niagaracollege.ca/insidenc/2023/09/18/planning-sustainability-and-capital-projects-breathing-new-life-into-campus-spaces/</t>
  </si>
  <si>
    <t>Target 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
Target 9.1.  Develop quality, reliable, sustainable and resilient infrastructure, including regional and transborder infrastructure, to support economic development and human well-being, with a focus on affordable and equitable access for all
Target 10.2. By 2030, empower and promote the social, economic and political inclusion of all, irrespective of age, sex, disability, race, ethnicity, origin, religion or economic or other status
Target 16.6. Develop effective, accountable and transparent institutions at all levels
Target 16.7. Ensure responsive, inclusive, participatory and representative decision-making at all levels</t>
  </si>
  <si>
    <t>Niagara College breaks ground on new cutting-edge greenhouse</t>
  </si>
  <si>
    <t xml:space="preserve">A new greenhouse being built at the Niagara College Daniel J. Patterson campus is going to support enhancing student learning, the growing demand for horticultural research, and the College’s Horticultural &amp; Environmental Sciences Innovation Centre (HESIC) starting in March 2024. Part of College's Master Plan, the new state-of-the-art greenhouse will feature a horticulture laboratory, a vertical grow room, controls relating to temperature, humidity, and lighting, and more. </t>
  </si>
  <si>
    <t>https://www.niagaracollege.ca/insidenc/2023/07/10/niagara-college-breaks-ground-on-new-cutting-edge-greenhouse/</t>
  </si>
  <si>
    <t>Target 4.3.  By 2030, ensure equal access for all women and men to affordable and quality technical, vocational and tertiary education, including university
Target 4.4.  By 2030, substantially increase the number of youth and adults who have relevant skills, including technical and vocational skills, for employment, decent jobs and entrepreneurship
Target 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t>
  </si>
  <si>
    <t>Niagara College to significantly expand on-campus housing</t>
  </si>
  <si>
    <t>As part of the new master plan, Niagara College plans to triple it's on-campus housing over the next four years. With the introduction of these new spaces, Niagara College looks to support the increase in enrollment at the College while providing affordable on-campus housing options to students.</t>
  </si>
  <si>
    <t>https://www.niagaracollege.ca/insidenc/2023/06/28/niagara-college-to-significantly-expand-on-campus-housing/</t>
  </si>
  <si>
    <t>Target 9.1.  Develop quality, reliable, sustainable and resilient infrastructure, including regional and transborder infrastructure, to support economic development and human well-being, with a focus on affordable and equitable access for all
Target 11.1. By 2030, ensure access for all to adequate, safe and affordable housing and basic services and upgrade slums</t>
  </si>
  <si>
    <t>NC takes centre stage Grape and Wine Festival</t>
  </si>
  <si>
    <t>Niagara College sponsors the Food + Drink Marquee and is a winery partner for the Niagara Grape &amp; Wine Festival. During the six-day event, Niagara College students, staff, and faculty host demonstrations, seminars, and classes related to Niagara Charcuterie, mixing cocktails, pasteries, wines, and more.</t>
  </si>
  <si>
    <t>School of Wine, Beer, and Spirits</t>
  </si>
  <si>
    <t>https://www.niagaracollege.ca/insidenc/2023/09/19/nc-takes-centre-stage-grape-and-wine-festival/</t>
  </si>
  <si>
    <t>Target 11.4. Strengthen efforts to protect and safeguard the world’s cultural and natural heritage
Target 17.17. Encourage and promote effective public, public-private and civil society partnerships, building on the experience and resourcing strategies of partnerships</t>
  </si>
  <si>
    <t>Twenty-six Knights earn 2022-23 CCAA National Scholar Award</t>
  </si>
  <si>
    <t xml:space="preserve">The Canadian College Athletic Association (CCAA) has awarded twenty-six Niagara College Knights with the 2022-23 CCAA National Scholar Award. The award recognizes studnet athletes who have outstanding academic achivevement with honours standing. The recipiants of the 2022-23 award are part of volleyball, soccer, basketball, and curling teams at Niagara College. </t>
  </si>
  <si>
    <t>https://www.niagaracollege.ca/insidenc/2023/09/19/twenty-six-knights-earn-2022-23-ccaa-national-scholar-award/</t>
  </si>
  <si>
    <t xml:space="preserve">Target 4.3.  By 2030, ensure equal access for all women and men to affordable and quality technical, vocational and tertiary education, including university
Target 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
</t>
  </si>
  <si>
    <t>Ontario postsecondary leaders unite for global engagement at Niagara College</t>
  </si>
  <si>
    <t xml:space="preserve">With a large focus on partnerships and connections, postsecondary leaders attended the Ontario Capacity Building Session for International Engagement in collaboration with Colleges and Institutes Canada (CICan). Niagara College spoke about its international partnerships, and attendees were able to connect with each other, participate in a sustainability walk, learn about international relations and projects, and focus on enhancing student engagement. </t>
  </si>
  <si>
    <t>https://www.niagaracollege.ca/insidenc/2023/09/18/ontario-postsecondary-leaders-unite-for-global-engagement-at-niagara-college/</t>
  </si>
  <si>
    <t xml:space="preserve">Target 16.7. Ensure responsive, inclusive, participatory and representative decision-making at all levels
Target 17.9. Enhance international support for implementing effective and targeted capacity-building in developing countries to support national plans to implement all the sustainable development goals, including through North-South, South-South and triangular cooperation
Target 17.17. Encourage and promote effective public, public-private and civil society partnerships, building on the experience and resourcing strategies of partnerships
</t>
  </si>
  <si>
    <t>Teaching Winery wins five wine awards at Nationals</t>
  </si>
  <si>
    <t xml:space="preserve">NC’s Teaching Winery wins medals for five of it's wines from the 2023 WineAlign National Wine Awards or ‘the Nationals'. The winnings reflect the diversity and talent of students and staff in the Niagara College wine program and the quality education provided to students to learn relevant skills and be successful in the industry. </t>
  </si>
  <si>
    <t>https://www.niagaracollege.ca/insidenc/2023/07/26/teaching-winery-wins-five-wine-awards-at-the-nationals/</t>
  </si>
  <si>
    <t xml:space="preserve">Target 4.4.  By 2030, substantially increase the number of youth and adults who have relevant skills, including technical and vocational skills, for employment, decent jobs and entrepreneurship
</t>
  </si>
  <si>
    <t>Students the beneficiaries of professional development programs for new faculty</t>
  </si>
  <si>
    <t xml:space="preserve">Niagara College facilitators and educators take part in the College Educator Development Program (CEDP). The program includes three phases of different themes over a three-year period. It allows the educators and facilitors to particpate in workshops and discussions about effective learning strategies and learning reflection. 180 college educators and faciliators participated in the program this summer, with 24 of them being from Niagara College. </t>
  </si>
  <si>
    <t>Centre for Academic Excellence</t>
  </si>
  <si>
    <t>https://www.niagaracollege.ca/insidenc/2023/09/22/students-the-beneficiaries-of-professional-development-programs-for-new-faculty/</t>
  </si>
  <si>
    <t>Target 4.4.  By 2030, substantially increase the number of youth and adults who have relevant skills, including technical and vocational skills, for employment, decent jobs and entrepreneurship
Target 8.5. By 2030, achieve full and productive employment and decent work for all women and men, including for young people and persons with disabilities, and equal pay for work of equal value
Target 17.17. Encourage and promote effective public, public-private and civil society partnerships, building on the experience and resourcing strategies of partnerships</t>
  </si>
  <si>
    <t>Departments collaborate on more inclusive and accessible washrooms</t>
  </si>
  <si>
    <t>Planning, Sustainability and Capital Projects (PSCP) and the Centre for Organizational Excellence (COE) are working togther to make Niagara College washrooms more inclusive and accessible. Although all washrooms are in complience with accessible building standards, there is no consistency of accessibility features, and there are improvements that can made. The work to update the washrooms will correspond with the EDI Blueprint that was put out in spring 2022. Niagara College maps have recently been updated to identify accessible washrooms and their specific features.</t>
  </si>
  <si>
    <t>Planning, Sustainability, and Capital Projects</t>
  </si>
  <si>
    <t>https://www.niagaracollege.ca/insidenc/2023/09/25/departments-collaborate-on-more-inclusive-and-accessible-washrooms/</t>
  </si>
  <si>
    <t>Target 9.1.  Develop quality, reliable, sustainable and resilient infrastructure, including regional and transborder infrastructure, to support economic development and human well-being, with a focus on affordable and equitable access for all
Target 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
Target 10.2. By 2030, empower and promote the social, economic and political inclusion of all, irrespective of age, sex, disability, race, ethnicity, origin, religion or economic or other status
Target 16.7. Ensure responsive, inclusive, participatory and representative decision-making at all levels</t>
  </si>
  <si>
    <t>Cycling for change: Team NC makes strides at Big Move Cancer Ride fundrasier</t>
  </si>
  <si>
    <t>32 members of the Niagara College community particpate in the Niagara Health Big Move Cancer Ride. A day full of purpose, the team took part in 25, 50, and 75-kilometer cycling routes. The team proudly raised over $16,000.</t>
  </si>
  <si>
    <t>Community</t>
  </si>
  <si>
    <t>https://www.niagaracollege.ca/insidenc/2023/09/22/cycling-for-change-team-nc-makes-strides-at-big-move-cancer-ride-fundraiser/</t>
  </si>
  <si>
    <t>Target 3.8 Achieve universal health coverage, including financial risk protection, access to quality essential health-care services and access to safe, effective, quality and affordable essential medicines and vaccines for all.</t>
  </si>
  <si>
    <t>Teaching Spa to reopen in October</t>
  </si>
  <si>
    <t>The Niagara College teaching spa is set to reopen this October with discounted spa manicures, eyebrow waxing, and upper lip waxing. The NC Teaching Spa provides hands-on experience in a wide ramge of services for students in the Esthetician program at Niagara College.</t>
  </si>
  <si>
    <t>School of Hospitality and Tourism</t>
  </si>
  <si>
    <t>https://www.niagaracollege.ca/insidenc/2023/09/26/teaching-spa-to-reopen-in-october/</t>
  </si>
  <si>
    <t>Target 4.3.  By 2030, ensure equal access for all women and men to affordable and quality technical, vocational and tertiary education, including university
Target 4.4.  By 2030, substantially increase the number of youth and adults who have relevant skills, including technical and vocational skills, for employment, decent jobs and entrepreneurship</t>
  </si>
  <si>
    <t>Free wellness workshops available for students this fall</t>
  </si>
  <si>
    <t>Health, Wellness, and Accessibility is offering in-person and online workshops for students. The workshops aim to help students with wellness, mindfulness, time management, and more. Some highlighted workshops include Thrive@NC, Mindful Movement, The Sandwich Series- Learning How to Learn, NEW Future Black Female, and Trauma Awareness.</t>
  </si>
  <si>
    <t>Health, Wellness and Accessibility</t>
  </si>
  <si>
    <t>https://www.niagaracollege.ca/insidenc/2023/09/22/free-wellness-workshops-available-for-students-this-fall/</t>
  </si>
  <si>
    <t>Target 10.2. By 2030, empower and promote the social, economic and political inclusion of all, irrespective of age, sex, disability, race, ethnicity, origin, religion or economic or other status
Target 16.6. Develop effective, accountable and transparent institutions at all levels</t>
  </si>
  <si>
    <t>Thorold Today: NC students to plant trees donated by Niagara Peninsula Conservation Authority</t>
  </si>
  <si>
    <t xml:space="preserve">A donation of trees made by the Niagara Peninsula Conservation Authority is being planted at Lakeview Cemetary. Niagara College students will plant the bulk of the 400 trees. </t>
  </si>
  <si>
    <t>https://www.niagaracollege.ca/insidenc/2023/09/22/thorold-today-nc-students-to-plant-trees-donated-by-niagara-peninsula-conservation-authority/</t>
  </si>
  <si>
    <t>Target 15.2. By 2020, promote the implementation of sustainable management of all types of forests, halt deforestation, restore degraded forests and substantially increase afforestation and reforestation globally
Target 17.17. Encourage and promote effective public, public-private and civil society partnerships, building on the experience and resourcing strategies of partnerships</t>
  </si>
  <si>
    <t>College initiatives honour the National Day for Truth and Reconciliation</t>
  </si>
  <si>
    <t>Niagara College and Indigenous Education host events for National Day of Truth and Reconciliation. Indigenous Education hosted an open at both campuses where cuisine from a local Indigenous caterer was offered and a "Returning the Corn Husk Doll" talk was presented by Karl Dockstader, NC's Indigenous Education Cultural Consultant</t>
  </si>
  <si>
    <t>https://www.niagaracollege.ca/insidenc/2023/09/29/college-initiatives-honour-the-national-day-for-truth-and-reconciliation/</t>
  </si>
  <si>
    <t xml:space="preserve">
Target 4.5.  By 2030, eliminate gender disparities in education and ensure equal access to all levels of education and vocational training for the vulnerable, including persons with disabilities, indigenous peoples and children in vulnerable situations
Target 16.1. Significantly reduce all forms of violence and related death rates everywhere
Target 16.2. End abuse, exploitation, trafficking and all forms of violence against and torture of children
Target 16.3. Promote the rule of law at the national and international levels and ensure equal access to justice for all
Target 16.6. Develop effective, accountable and transparent institutions at all levels
</t>
  </si>
  <si>
    <t>Celebrating a garden hub that applied lerning built</t>
  </si>
  <si>
    <t xml:space="preserve">The United Way Niagara Garden Hub hosts their fall open house. The open house celebrated the sucess of the garden hub and partnerships between Niagara College and United Way Niagara. The garden hub has helped to strengthen the local community and make a ton of connections. The main goal of garden hub is to strengthen food security in the Niagara Region. </t>
  </si>
  <si>
    <t>https://www.niagaracollege.ca/insidenc/2023/09/29/celebrating-a-garden-hub-that-applied-learning-built/</t>
  </si>
  <si>
    <t>Target 2.1 By 2030, end hunger and ensure access by all people, in particular the poor and people in vulnerable situations, including infants, to safe, nutritious and sufficient food all year round.
Target 4.4.  By 2030, substantially increase the number of youth and adults who have relevant skills, including technical and vocational skills, for employment, decent jobs and entrepreneurship
Target 8.5. By 2030, achieve full and productive employment and decent work for all women and men, including for young people and persons with disabilities, and equal pay for work of equal value
Target 17.17. Encourage and promote effective public, public-private and civil society partnerships, building on the experience and resourcing strategies of partnerships</t>
  </si>
  <si>
    <t>Seven NC alumni earn nominations for 2023 Premier's Award</t>
  </si>
  <si>
    <t>Seven NC alumni have been nominated for the 2023 Premier's Award which reconizes outstanding contributions that alumni are making in the community and Ontario. The seven categories for nominations include Apprenticeship, Business, Creative Arts and Design, Community Services, Health Sciences, Technology and Recent Graduate (within five years).</t>
  </si>
  <si>
    <t>Development and Alumni Relations</t>
  </si>
  <si>
    <t>https://www.niagaracollege.ca/insidenc/2023/09/26/seven-nc-alumni-earn-2023-premiers-awards-nominations/</t>
  </si>
  <si>
    <t>Target 8.5. By 2030, achieve full and productive employment and decent work for all women and men, including for young people and persons with disabilities, and equal pay for work of equal value</t>
  </si>
  <si>
    <t xml:space="preserve">Multiple celebrations of culture, heritage and history in October </t>
  </si>
  <si>
    <t xml:space="preserve">October is Islamic History Month Canada; Women’s History Month; Autism Awareness and Acceptance Month; Latin American and Hispanic Heritage Month; and German Heritage Month. Niagara College offers educational oppertunties to learn about the significance of October from a variety of lenses. </t>
  </si>
  <si>
    <t>https://www.niagaracollege.ca/insidenc/2023/10/02/multiple-celebrations-of-culture-heritage-and-history-in-october/</t>
  </si>
  <si>
    <t>Target 4.1.  By 2030, ensure that all girls and boys complete free, equitable and quality primary and secondary education leading to relevant and Goal-4 effective learning outcomes
Target 4.3.  By 2030, ensure equal access for all women and men to affordable and quality technical, vocational and tertiary education, including university</t>
  </si>
  <si>
    <t>Bulk Barn CEO Jason Ofield turns to fellow NC alumni to capture surprise visits to stores across Ontario</t>
  </si>
  <si>
    <t xml:space="preserve">Niagara College's Carly Root and Dutch Vandenberg and Niagara College alumni Carter Varmeyer and Jason Ofield teamed up to travel to Bulk Barn stores across the GTA and the Niagara Region to surprise employees and thank them for their hard work and commitment to the company. </t>
  </si>
  <si>
    <t>Development and Alumni Realtions</t>
  </si>
  <si>
    <t>https://www.niagaracollege.ca/insidenc/2023/09/29/bulk-barn-ceo-jason-ofield-turns-to-fellow-nc-alumni-to-capture-surprise-visits-to-stores-across-ontario/</t>
  </si>
  <si>
    <t>Target 4.3.  By 2030, ensure equal access for all women and men to affordable and quality technical, vocational and tertiary education, including university
Target 4.4.  By 2030, substantially increase the number of youth and adults who have relevant skills, including technical and vocational skills, for employment, decent jobs and entrepreneurship
Target 8.5. By 2030, achieve full and productive employment and decent work for all women and men, including for young people and persons with disabilities, and equal pay for work of equal value
Target 17.17. Encourage and promote effective public, public-private and civil society partnerships, building on the experience and resourcing strategies of partnerships</t>
  </si>
  <si>
    <t>Team NC ignites change at United Way's Second Annual Firetruck Pull</t>
  </si>
  <si>
    <t>Niagara College community members particpate in United Way's Annual Firetruck Pull Campaign Kickoff. Joined by other local workplaces and organizations, the event raised over $30,000 to support important social programs in Niagara. Community engagement and positive attitudes were highlights of the event.</t>
  </si>
  <si>
    <t>https://www.niagaracollege.ca/insidenc/2023/09/18/team-nc-ignites-change-at-united-ways-second-annual-firetruck-pull/</t>
  </si>
  <si>
    <t>Target 17.17. Encourage and promote effective public, public-private and civil society partnerships, building on the experience and resourcing strategies of partnerships</t>
  </si>
  <si>
    <t>Observing Sisters in Spirit National Day of Action for MMIWG2SLGBTQQIA+ people</t>
  </si>
  <si>
    <t>October 4th is Sisters in Spirit National Day of Action for Missing and Murdered Indigenous Women, Girls, (MMIWG) and 2SLGBTQQIA+ People. The day aims to rasie awareness and educate everyone about violence against MMIWG and 2SLGBTQQIA+ People. Indigenous Education display red dresses in support of the sisters of Indigenous Peoples.</t>
  </si>
  <si>
    <t>https://www.niagaracollege.ca/insidenc/2023/10/02/observing-sisters-in-spirit-national-day-of-action-for-mmiwg2slgbtqqia-people/</t>
  </si>
  <si>
    <t>Target 4.5.  By 2030, eliminate gender disparities in education and ensure equal access to all levels of education and vocational training for the vulnerable, including persons with disabilities, indigenous peoples and children in vulnerable situations
Target 5.1.  End all forms of discrimination against all women and girls everywhere
Target 5.2.  Eliminate all forms of violence against all women and girls in the public and private spheres, including trafficking and sexual and other types of exploitation
Target 10.2. By 2030, empower and promote the social, economic and political inclusion of all, irrespective of age, sex, disability, race, ethnicity, origin, religion or economic or other status
Target 16.1. Significantly reduce all forms of violence and related death rates everywhere
Target 16.2. End abuse, exploitation, trafficking and all forms of violence against and torture of children
Target 16.6. Develop effective, accountable and transparent institutions at all levels</t>
  </si>
  <si>
    <t>NC Cares United Way workplace campaign kicks off with strong start</t>
  </si>
  <si>
    <t>On October 3rd, The United Way campaign began with enthusiam and genorsity. $17,041 has already been raised to bring opportunity to essential services and programs.</t>
  </si>
  <si>
    <t>https://www.niagaracollege.ca/insidenc/2023/10/06/nc-cares-united-way-workplace-campaign-kicks-off-with-strong-start/</t>
  </si>
  <si>
    <t>Target 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t>
  </si>
  <si>
    <t>Elysia Dardarian represents NC at annual Take Back the Night March</t>
  </si>
  <si>
    <t xml:space="preserve">The Take Back the Night March is an annual event hosted by the Niagara Sexual Assault Centre. The event takes place to support survivors of sexual and gender-based violence. On September 21st, speakers addressed the crowd before the march began. Included was Elysia Dardarian, Niagara College's Sexual Violence Prevention and Response Coordinater, who talked about the Niagara College Consent is Key campaign and services available at Niagara College. </t>
  </si>
  <si>
    <t>Students Rights and Responsibilities Office</t>
  </si>
  <si>
    <t>https://www.niagaracollege.ca/insidenc/2023/10/04/elysia-dardarian-represents-nc-at-annual-take-back-the-night-march/</t>
  </si>
  <si>
    <t>Target 5.2.  Eliminate all forms of violence against all women and girls in the public and private spheres, including trafficking and sexual and other types of exploitation
Target 16.1. Significantly reduce all forms of violence and related death rates everywhere</t>
  </si>
  <si>
    <t>Town of Fort Erie calls on NC to help develop EDI policy</t>
  </si>
  <si>
    <t>Studnets in the Bussiness Administration- Human Resources program at Niagara College help the Town of Fort Erie to develop an equity, diversity and inclusion (EDI) policy and work plan. As part of their capstone project, the students were required to help the Town develop a multi-year EDI workplan outlining training, an assessment of physical environments, community engagement, and more.</t>
  </si>
  <si>
    <t>https://www.niagaracollege.ca/insidenc/2023/10/10/town-of-fort-erie-calls-on-nc-to-help-develop-edi-policy/</t>
  </si>
  <si>
    <t xml:space="preserve">Target 4.4.  By 2030, substantially increase the number of youth and adults who have relevant skills, including technical and vocational skills, for employment, decent jobs and entrepreneurship
Target 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
Target 10.2. By 2030, empower and promote the social, economic and political inclusion of all, irrespective of age, sex, disability, race, ethnicity, origin, religion or economic or other status
Target 17.17. Encourage and promote effective public, public-private and civil society partnerships, building on the experience and resourcing strategies of partnerships
</t>
  </si>
  <si>
    <t>Thorold Today: Niagara Regional Police Service and NC partner to co-host the Niagara Police and Security Career Expo</t>
  </si>
  <si>
    <t>On October 14, Niagara Regional Police Service and Niagara College partner to co-host the Niagara Police and Security Career Expo. Police and security from across Ontario will be on site to provide information about career opportunities.</t>
  </si>
  <si>
    <t>School of Justice and Fitness</t>
  </si>
  <si>
    <t>https://www.niagaracollege.ca/insidenc/2023/10/10/thorold-today-niagara-regional-police-service-and-nc-partner-to-co-host-the-niagara-police-and-security-career-expo/</t>
  </si>
  <si>
    <t>Target 8.6. By 2020, substantially reduce the proportion of youth not in employment, education or training
Target 17.17. Encourage and promote effective public, public-private and civil society partnerships, building on the experience and resourcing strategies of partnerships</t>
  </si>
  <si>
    <t>Office of Sustainability sponsors breakfast in support of UN's Sustainable Development Goals</t>
  </si>
  <si>
    <t>Through the Rise and Shine Breakfast Program, the Niagara College Sustainability team and NCSAC provide hot breakfast to students to rasie awareness about the United Nations Sustainable Development Goals and the College's sustainability pledge. The event covered five out of seventeen of the Sustainable Development Goals including no proverty, zero hunger, good health and well-being, responsible consumption and production, and partnership for the goals.</t>
  </si>
  <si>
    <t>Sustainability &amp; Capital Projects</t>
  </si>
  <si>
    <t>https://www.niagaracollege.ca/insidenc/2023/10/17/office-of-sustainability-sponsors-student-breakfast-in-support-of-uns-sustainable-development-goals/</t>
  </si>
  <si>
    <t>Target 1.2.  By 2030, reduce at least by half the proportion of men, women and children of all ages living in poverty in all its dimensions according to national definitions
Target 2.1 By 2030, end hunger and ensure access by all people, in particular the poor and people in vulnerable situations, including infants, to safe, nutritious and sufficient food all year round
Target 3.4 By 2030, reduce by one third premature mortality from non-communicable diseases through prevention and treatment and promote mental health and well-being.
Target 12.1. Implement the 10-year framework of programmes on sustainable consumption and production, all countries taking action, with developed countries taking the lead, taking into account the development and capabilities of developing countries
Target 12.3. By 2030, halve per capita global food waste at the retail and consumer levels and reduce food losses along production and supply chains, including post-harvest losses
Target 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t>
  </si>
  <si>
    <t>Meet the Niagara College Catalysts who will advance our EDI Blueprint</t>
  </si>
  <si>
    <t>Employees and departments across Niagara College work collaboratively to put the Niagara College EDI Blueprint into action. The Catalysts will support projects that are already occuring by identifying partnerships and resources, creating project plans and timelines, communicating processes, and keeping projects on track​.</t>
  </si>
  <si>
    <t>Featured</t>
  </si>
  <si>
    <t>https://www.niagaracollege.ca/insidenc/2023/10/13/meet-the-niagara-college-catalysts-who-will-advance-our-edi-blueprint/</t>
  </si>
  <si>
    <r>
      <rPr>
        <sz val="10"/>
        <color rgb="FF000000"/>
        <rFont val="Arial"/>
      </rPr>
      <t>Target 10.2. By 2030, empower and promote the social, economic and political inclusion of all, irrespective of age, sex, disability, race, ethnicity, origin, religion or economic or other status- "</t>
    </r>
    <r>
      <rPr>
        <b/>
        <sz val="10"/>
        <color rgb="FF000000"/>
        <rFont val="Arial"/>
      </rPr>
      <t xml:space="preserve">We are committed to the Social Inclusion and Environmental Sustainability Area of Focus in our Strategic Plan and the EDI Catalysts will help NC advance this important work".
</t>
    </r>
  </si>
  <si>
    <t>NC Human Resources studnets gain global insights from Munster Techological University lecturer</t>
  </si>
  <si>
    <t>Human Resources (HR) students learn about bias, resilience, initiative, emotional intelligence, and more during a lecture delivered by Caroline Conlon. Colon is a lecturer at Munster Technological University (MTU) in Ireland and provided Niagara College HR students with the opportunity to connect and ask questions. In addition, Holly Catalfamo, NC's Senior Director of Global Engagement and Kristine Clark, Professor of NC’s School of Business and Management, devlivered lectures to MTU's HR students in 2022 on topics such as Gender Equity in the Workplace.</t>
  </si>
  <si>
    <t>School of Business and Management</t>
  </si>
  <si>
    <t>https://www.niagaracollege.ca/insidenc/2023/10/27/nc-human-resources-students-gain-global-insights-from-munster-technological-university-lecturer/</t>
  </si>
  <si>
    <r>
      <t xml:space="preserve">Target 4.4.  By 2030, substantially increase the number of youth and adults who have relevant skills, including technical and vocational skills, for employment, decent jobs and entrepreneurship- </t>
    </r>
    <r>
      <rPr>
        <b/>
        <sz val="10"/>
        <color rgb="FF000000"/>
        <rFont val="Arial"/>
      </rPr>
      <t xml:space="preserve">"This networking event offered an opportunity to connect, learn, and grow in the field of HR".
</t>
    </r>
    <r>
      <rPr>
        <sz val="10"/>
        <color rgb="FF000000"/>
        <rFont val="Arial"/>
      </rPr>
      <t xml:space="preserve">Target 8.5. By 2030, achieve full and productive employment and decent work for all women and men, including for young people and persons with disabilities, and equal pay for work of equal value- </t>
    </r>
    <r>
      <rPr>
        <b/>
        <sz val="10"/>
        <color rgb="FF000000"/>
        <rFont val="Arial"/>
      </rPr>
      <t xml:space="preserve">"Conlon conducted exercises to help students gain a deeper understanding of HR concepts and expressed how utilizing them can lead to more meaningful connections, greater trust, and, ultimately, a workplace where everyone can thrive".
</t>
    </r>
    <r>
      <rPr>
        <sz val="10"/>
        <color rgb="FF000000"/>
        <rFont val="Arial"/>
      </rPr>
      <t>Target 17.17. Encourage and promote effective public, public-private and civil society partnerships, building on the experience and resourcing strategies of partnerships-</t>
    </r>
    <r>
      <rPr>
        <b/>
        <sz val="10"/>
        <color rgb="FF000000"/>
        <rFont val="Arial"/>
      </rPr>
      <t xml:space="preserve"> "As part of a binational experience between MTU and NC, Catalfamo and Kristine Clark, Professor of NC’s School of Business and Management, delivered lectures to MTU’s HR students in 2022 during a Be World Ready (BWR) visit to Ireland".</t>
    </r>
  </si>
  <si>
    <t>Niagara College partners with Region for second annual Climate Change Summit</t>
  </si>
  <si>
    <t xml:space="preserve">Niagara College, Brock University, the Niagara Region, and the Niagara Peninsula Conservation Authority host the Niagara Climate Change Summit to discuss energy resilience and carbon reduction. NC supports the Climate Change Summit and is always looking to get involved with local climate change action. </t>
  </si>
  <si>
    <t>https://www.niagaracollege.ca/insidenc/2023/10/31/niagara-college-partners-with-region-for-second-annual-climate-change-summit/</t>
  </si>
  <si>
    <r>
      <t xml:space="preserve">Target 13.3. Improve education, awareness-raising and human and institutional capacity on climate change mitigation, adaptation, impact reduction and early warning- </t>
    </r>
    <r>
      <rPr>
        <b/>
        <sz val="10"/>
        <color rgb="FF000000"/>
        <rFont val="Arial"/>
      </rPr>
      <t xml:space="preserve">"The climate action event was a forum to discuss energy resilience and carbon reduction efforts..."
</t>
    </r>
    <r>
      <rPr>
        <sz val="10"/>
        <color rgb="FF000000"/>
        <rFont val="Arial"/>
      </rPr>
      <t xml:space="preserve">Target 17.17. Encourage and promote effective public, public-private and civil society partnerships, building on the experience and resourcing strategies of partnerships- </t>
    </r>
    <r>
      <rPr>
        <b/>
        <sz val="10"/>
        <color rgb="FF000000"/>
        <rFont val="Arial"/>
      </rPr>
      <t>"Niagara College hosted the 2023 Niagara Climate Change Summit alongside partners at the Niagara Region, Brock University and the Niagara Peninsula Conservation Authority"</t>
    </r>
  </si>
  <si>
    <t>NC distillers usher in 'Movember'</t>
  </si>
  <si>
    <t xml:space="preserve">NC Distillers grow their facial hair and raise funds and awareness for men's mental and physical health during the month of November. </t>
  </si>
  <si>
    <t>https://www.niagaracollege.ca/insidenc/2023/11/07/nc-distillers-usher-in-movember/</t>
  </si>
  <si>
    <r>
      <rPr>
        <sz val="10"/>
        <color rgb="FF000000"/>
        <rFont val="Arial"/>
      </rPr>
      <t xml:space="preserve">Target 3.4 By 2030, reduce by one third premature mortality from non-communicable diseases through prevention and treatment and promote mental health and well-being.Target 3.4 By 2030, reduce by one third premature mortality from non-communicable diseases through prevention and treatment and promote mental health and well-being - </t>
    </r>
    <r>
      <rPr>
        <b/>
        <sz val="10"/>
        <color rgb="FF000000"/>
        <rFont val="Arial"/>
      </rPr>
      <t>"Two NC distillers are raising  funds and awareness to promote men’s mental and physical health...".</t>
    </r>
  </si>
  <si>
    <t>NCSAC's first Pride Day coming to Welland Campus on Nov. 22</t>
  </si>
  <si>
    <t>NCSAC and the Niagara College Rainbow Knights club collaborate to bring the first ever all day on-campus Pride event to Niagara College. The event includes a Rainbow Knights Vendor Fair, a Consent 101 Workshop, sign making and a Pride parade, dinner and drag show, and more. NCSAC, the Rainbow Knights club, and NC continue to show dedication and come together and celebrate the 2SLGBTQIA+ community!</t>
  </si>
  <si>
    <t>https://www.niagaracollege.ca/insidenc/2023/11/20/ncsacs-first-pride-day-coming-to-the-welland-campus-on-nov-22/</t>
  </si>
  <si>
    <r>
      <t xml:space="preserve">Target 4.1.  By 2030, ensure that all girls and boys complete free, equitable and quality primary and secondary education leading to relevant and Goal-4 effective learning outcomes- </t>
    </r>
    <r>
      <rPr>
        <b/>
        <sz val="10"/>
        <color rgb="FF000000"/>
        <rFont val="Arial"/>
      </rPr>
      <t xml:space="preserve">"We anticipate a day dedicated to inclusivity, celebration, and education on allyship and the 2SLGBTQIA+ community".
</t>
    </r>
    <r>
      <rPr>
        <sz val="10"/>
        <color rgb="FF000000"/>
        <rFont val="Arial"/>
      </rPr>
      <t xml:space="preserve">Target 5.2.  Eliminate all forms of violence against all women and girls in the public and private spheres, including trafficking and sexual and other types of exploitation- </t>
    </r>
    <r>
      <rPr>
        <b/>
        <sz val="10"/>
        <color rgb="FF000000"/>
        <rFont val="Arial"/>
      </rPr>
      <t xml:space="preserve">" ...virtual workshop ... to learn about consent, sexual and gender-based violence, and how to help support individuals impacted".
</t>
    </r>
    <r>
      <rPr>
        <sz val="10"/>
        <color rgb="FF000000"/>
        <rFont val="Arial"/>
      </rPr>
      <t xml:space="preserve">Target 10.2. By 2030, empower and promote the social, economic and political inclusion of all, irrespective of age, sex, disability, race, ethnicity, origin, religion or economic or other status- </t>
    </r>
    <r>
      <rPr>
        <b/>
        <sz val="10"/>
        <color rgb="FF000000"/>
        <rFont val="Arial"/>
      </rPr>
      <t xml:space="preserve">"We anticipate a day dedicated to inclusivity, celebration, and education on allyship and the 2SLGBTQIA+ community".
</t>
    </r>
    <r>
      <rPr>
        <sz val="10"/>
        <color rgb="FF000000"/>
        <rFont val="Arial"/>
      </rPr>
      <t xml:space="preserve">Target 17.17. Encourage and promote effective public, public-private and civil society partnerships, building on the experience and resourcing strategies of partnerships- </t>
    </r>
    <r>
      <rPr>
        <b/>
        <sz val="10"/>
        <color rgb="FF000000"/>
        <rFont val="Arial"/>
      </rPr>
      <t>"President of the NC Rainbow Knights Bruin Pol said that the club approached NCSAC to collaborate on the event...".</t>
    </r>
  </si>
  <si>
    <t>NC-led SONAMI rides the wave of expansion, adding Water Tech and Advanced Manufacturing capabilities</t>
  </si>
  <si>
    <t>Two of Fleming College’s research centres will oversee SONAMI projects: the Centre for Advancement in Mechatronics and Industrial Internet of Things (CAMIIT) and the Centre for Advancement of Water and Wastewater Technologies (CAWT). The CAMIIT is a multipurpose research centre for industrial research and design projects at Sutherland Campus in Peterborough. The CAWT is an internationally recognized water and wastewater research institute located at Frost Campus in Lindsay.</t>
  </si>
  <si>
    <t>Research and Innovation</t>
  </si>
  <si>
    <t>https://www.niagaracollege.ca/insidenc/2023/07/18/nc-led-sonami-rides-the-wave-of-expansion-adding-water-tech-and-advanced-manufacturing-capabilities/</t>
  </si>
  <si>
    <r>
      <rPr>
        <sz val="10"/>
        <color rgb="FF000000"/>
        <rFont val="Arial Narrow"/>
      </rPr>
      <t xml:space="preserve">Target 9.3.  Increase the access of small-scale industrial and other enterprises, in particular in developing countries, to financial services, including affordable credit, and their integration into value chains and markets - </t>
    </r>
    <r>
      <rPr>
        <b/>
        <sz val="10"/>
        <color rgb="FF000000"/>
        <rFont val="Arial Narrow"/>
      </rPr>
      <t xml:space="preserve">“By joining forces with Fleming, we strengthen our commitment to fostering the growth of SMEs in the manufacturing industry through collaborative research projects. Together, we will provide invaluable opportunities for students to gain practical experience and contribute to real-world projects, ensuring a skilled workforce for the future. This collaboration marks an exciting milestone in SONAMI’s journey to drive innovation and competitiveness in the advanced manufacturing sector.”
</t>
    </r>
    <r>
      <rPr>
        <sz val="10"/>
        <color rgb="FF000000"/>
        <rFont val="Arial Narrow"/>
      </rPr>
      <t xml:space="preserve">Target 13.3. Improve education, awareness-raising and human and institutional capacity on climate change mitigation, adaptation, impact reduction and early warning - </t>
    </r>
    <r>
      <rPr>
        <b/>
        <sz val="10"/>
        <color rgb="FF000000"/>
        <rFont val="Arial Narrow"/>
      </rPr>
      <t>“Fleming’s capabilities through CAMIIT will empower us to deliver cutting-edge solutions in the era of Industry 4.0,” said Marc Nantel, PhD, Vice President, Research, Innovation, and Strategic Enterprises at Niagara College. “Additionally, CAWT has the expertise in water and wastewater research that will enhance our capabilities in addressing critical environmental challenges.”</t>
    </r>
  </si>
  <si>
    <t>Horticultural and environmental research and education will have a new place to flourish in Niagara.
Niagara College has broken ground on a new, state-of-the-art greenhouse, which will plant the seeds for more innovation to benefit students and industry.</t>
  </si>
  <si>
    <t>NC Teaching Greenhouse</t>
  </si>
  <si>
    <r>
      <rPr>
        <sz val="10"/>
        <color rgb="FF000000"/>
        <rFont val="Arial Narrow"/>
      </rPr>
      <t>Target 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 - "</t>
    </r>
    <r>
      <rPr>
        <b/>
        <sz val="10"/>
        <color rgb="FF000000"/>
        <rFont val="Arial Narrow"/>
      </rPr>
      <t>The new greenhouse is part of the transformational investments being made through the College’s Master Plan to grow the Niagara-based campuses and support student success over the long term. It is the second major project to be announced, following the enhancement and expansion of on-campus housing over the next four years. The new greenhouse will be a hub for the College’s Horticultural &amp; Environmental Sciences Innovation Centre (HESIC), which aims to meet growing demands for applied research services from industry and together, with the existing Teaching Greenhouse, will provide an expanded learning environment and new opportunities for students in NC’s School of Environment and Horticulture."</t>
    </r>
  </si>
  <si>
    <t>Teaching Winery wins five wine awards at the Nationals</t>
  </si>
  <si>
    <t>NC’s Teaching Winery has won several new medals– including two golds, two silvers and a bronze – from the 2023 WineAlign National Wine Awards, known as ‘the Nationals.’
The Teaching Winery’s latest winning wines include:
2022 Dean’s List Riesling St. David’s Bench, Niagara Peninsula, which won gold in the Riesling category;
2018 Balance Riesling Brut, VQA Niagara Peninsula, which won gold in the Sparkling category;
2022 Dean’s List Cabernet Rosé, VQA Four Mile Creek, which won silver in the Rosé category;
2020 Dean’s List Savant, Niagara-on-the-Lake, Niagara Peninsula , which won silver in the Icewine category; and
2020 Marmitons Gastronomy Pinot Noir, Niagara-on-the-Lake, Niagara Peninsula, which won bronze in the Pinot Noir category.</t>
  </si>
  <si>
    <r>
      <rPr>
        <sz val="10"/>
        <color rgb="FF000000"/>
        <rFont val="Arial Narrow"/>
      </rPr>
      <t xml:space="preserve">Target 8.2. Achieve higher levels of economic productivity through diversification, technological upgrading and innovation, including through a focus on high-value added and labour-intensive sectors - </t>
    </r>
    <r>
      <rPr>
        <b/>
        <sz val="10"/>
        <color rgb="FF000000"/>
        <rFont val="Arial Narrow"/>
      </rPr>
      <t>"“The recognition and awards garnered by our alumni winemaking team is a clear and direct showcase on the educational path set by our amazing viticulture program,” said Craig Youdale, Dean of Culinary, Tourism and Beverage Studies. “Allison and Gavin are a fantastic example of what can be accomplished in the wine industry through the training and real work experience gained during their time at Niagara College.”“It’s a good representation of what we do here at Niagara College, everything from Sparkling to Icewine, and plenty of in between, and doing it well,” said Findlay. “Our students deserve to learn and work in a place that is committed to excellence."</t>
    </r>
  </si>
  <si>
    <t>Applied learning on tap for Project Brew Augtoberfest</t>
  </si>
  <si>
    <t>A class of 10 students from NC’s Brewmaster and Brewery Operations Management program are preparing for Project Brew Augtoberfest – a theme they chose which adds a summer twist to the annual fall beer festival held in Germany.</t>
  </si>
  <si>
    <t>https://www.niagaracollege.ca/insidenc/2023/08/02/applied-learning-on-tap-for-project-brew-augtoberfest/</t>
  </si>
  <si>
    <r>
      <rPr>
        <sz val="10"/>
        <color rgb="FF000000"/>
        <rFont val="Arial Narrow"/>
      </rPr>
      <t xml:space="preserve">Target 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 - </t>
    </r>
    <r>
      <rPr>
        <b/>
        <sz val="10"/>
        <color rgb="FF000000"/>
        <rFont val="Arial Narrow"/>
      </rPr>
      <t>"Project Brew beers will be judged by a panel from the College, and the winner of a $4,500 scholarship from Lallemand Brewing will be announced at the event. In addition to supporting student learning through the scholarship, Lallemand Brewing supports the Teaching Brewery with donations of brewing yeast throughout the year, and by hosting guest lectures for the brewing program on a regular basis."</t>
    </r>
  </si>
  <si>
    <t>Educators at Niagara College and Brock University are harnessing the power of virtual reality (VR) to help students tap into the lived experiences of people with disabilities on post-secondary campuses.
The unique collaboration called IT’S AN IDEA (Inclusion, Diversity, Equity and Accessibility) Learning to Foster Authentic Inclusion for Accessibility Through VR Simulations was developed by a team of Niagara-area educators and funded by a $105,000 grant from the Virtual Learning Strategy. The grant is an eCampusOntario-led initiative funded by the Ministry of Colleges and Universities.</t>
  </si>
  <si>
    <r>
      <rPr>
        <sz val="10"/>
        <color rgb="FF000000"/>
        <rFont val="Arial Narrow"/>
      </rPr>
      <t xml:space="preserve">Target 4.A.  Build and upgrade education facilities that are child, disability and gender sensitive and provide safe, nonviolent, inclusive and effective learning environments for all - </t>
    </r>
    <r>
      <rPr>
        <b/>
        <sz val="10"/>
        <color rgb="FF000000"/>
        <rFont val="Arial Narrow"/>
      </rPr>
      <t xml:space="preserve">“The project aligns with the vision and guiding principles of NC’s Equity, Diversity and Inclusion (EDI) Blueprint with a focus on authentic inclusion and accessibility,” </t>
    </r>
  </si>
  <si>
    <t>Niagara College is introducing an Honours Bachelor of Science in Nursing (BScN) degree program that will expand options for students in nursing education and help meet the urgent demand for more registered nurses in Niagara and beyond.</t>
  </si>
  <si>
    <t>Health</t>
  </si>
  <si>
    <r>
      <rPr>
        <sz val="10"/>
        <color rgb="FF000000"/>
        <rFont val="Arial Narrow"/>
      </rPr>
      <t xml:space="preserve">Target 3.5 Strengthen the prevention and treatment of substance abuse, including narcotic drug abuse and harmful use of alcohol. - </t>
    </r>
    <r>
      <rPr>
        <b/>
        <sz val="10"/>
        <color rgb="FF000000"/>
        <rFont val="Arial Narrow"/>
      </rPr>
      <t>"It was designed with an emphasis on diversity, equity, inclusivity, and holistic care for aging adults, young children, young families and underserved populations, including those living in rural areas and those impacted by mental health and chronic health challenges."</t>
    </r>
  </si>
  <si>
    <t>Simplii Financial supports Niagara College students with $1 million sponsorship</t>
  </si>
  <si>
    <t>Simplii Financial, a longtime partner of Niagara College, today announced a generous $1 million commitment to expand recreation and engagement opportunities for students, across sports, extra-curricular programming, and events.</t>
  </si>
  <si>
    <t>Athletics</t>
  </si>
  <si>
    <t>School of Media</t>
  </si>
  <si>
    <t>https://www.niagaracollege.ca/insidenc/2023/10/20/simplii-financial-supports-niagara-college-students-with-1-million-sponsorship/</t>
  </si>
  <si>
    <r>
      <rPr>
        <sz val="10"/>
        <color rgb="FF000000"/>
        <rFont val="Arial Narrow"/>
      </rPr>
      <t>Target 4.4.  By 2030, substantially increase the number of youth and adults who have relevant skills, including technical and vocational skills, for employment, decent jobs and entrepreneurship
Target 17.17. Encourage and promote effective public, public-private and civil society partnerships, building on the experience and resourcing strategies of partnerships -</t>
    </r>
    <r>
      <rPr>
        <b/>
        <sz val="10"/>
        <color rgb="FF000000"/>
        <rFont val="Arial Narrow"/>
      </rPr>
      <t xml:space="preserve"> "Simplii Financial, a longtime partner of Niagara College, today announced a generous $1 million commitment to expand recreation and engagement opportunities for students, across sports, extra-curricular programming, and events."</t>
    </r>
  </si>
  <si>
    <t>Niagara College’s Food and Beverage Innovation Centre receives funding support to help businesses develop and market beverages</t>
  </si>
  <si>
    <t>Niagara College is excited to share that the Food &amp; Beverage Innovation Centre (FBIC) will receive funding of up to $50,000 from the National Research Council of Canada Industrial Research Assistance Program (NRC IRAP).
This support will help FBIC deliver services to small- and medium-sized enterprises (SMEs) to de-risk innovation in new beverage product development, which includes prototyping, food safety guidance, testing and producing marketable products at FBIC’s new Beverage Research &amp; Development Pilot Processing Facility.</t>
  </si>
  <si>
    <t>https://www.niagaracollege.ca/insidenc/2023/10/24/niagara-colleges-food-beverage-innovation-centre-receives-funding-support-to-help-businesses-develop-and-market-beverages/</t>
  </si>
  <si>
    <r>
      <rPr>
        <sz val="10"/>
        <color rgb="FF000000"/>
        <rFont val="Arial Narrow"/>
      </rPr>
      <t xml:space="preserve">Target 9.3.  Increase the access of small-scale industrial and other enterprises, in particular in developing countries, to financial services, including affordable credit, and their integration into value chains and markets - </t>
    </r>
    <r>
      <rPr>
        <b/>
        <sz val="10"/>
        <color rgb="FF000000"/>
        <rFont val="Arial Narrow"/>
      </rPr>
      <t>"This NRC IRAP funding allows FBIC to connect SMEs with our highly qualified and experienced FBIC staff, faculty, recent graduates, and students, with the right expertise and equipment to meet their needs and provide solutions for industry innovation challenges."
"This support will help FBIC deliver services to small- and medium-sized enterprises (SMEs) to de-risk innovation in new beverage product development, which includes prototyping, food safety guidance, testing and producing marketable products at FBIC’s new Beverage Research &amp; Development Pilot Processing Facility."</t>
    </r>
  </si>
  <si>
    <t>Niagara College rings in Fall Convocation Ceremonies</t>
  </si>
  <si>
    <t>The first of three Fall 2023 Convocation ceremonies at the College, an afternoon ceremony on October 26 marked the graduation of almost 500 students from a variety of programs within its School of Nursing and Personal Support Worker, and School of Academic and Liberal Studies.</t>
  </si>
  <si>
    <t>Convocation</t>
  </si>
  <si>
    <t>https://www.niagaracollege.ca/insidenc/2023/10/26/niagara-college-rings-in-fall-convocation-ceremonies/</t>
  </si>
  <si>
    <r>
      <rPr>
        <sz val="10"/>
        <color rgb="FF000000"/>
        <rFont val="Arial Narrow"/>
      </rPr>
      <t xml:space="preserve">Target 10.2. By 2030, empower and promote the social, economic and political inclusion of all, irrespective of age, sex, disability, race, ethnicity, origin, religion or economic or other status; - </t>
    </r>
    <r>
      <rPr>
        <b/>
        <sz val="10"/>
        <color rgb="FF000000"/>
        <rFont val="Arial Narrow"/>
      </rPr>
      <t xml:space="preserve">"The almost 1,600 NC students graduating at Fall Convocation this year will join an additional 4,500 from who graduated during five days of Spring Convocation Ceremonies in June to make up NC’s Class of 2023. They will also join NC’s alumni community of more than 120,000 – and growing!"
</t>
    </r>
    <r>
      <rPr>
        <sz val="10"/>
        <color rgb="FF000000"/>
        <rFont val="Arial Narrow"/>
      </rPr>
      <t xml:space="preserve">
Target 4.5.  By 2030, eliminate gender disparities in education and ensure equal access to all levels of education and vocational training for the vulnerable, including persons with disabilities, indigenous peoples and children in vulnerable situations - </t>
    </r>
    <r>
      <rPr>
        <b/>
        <sz val="10"/>
        <color rgb="FF000000"/>
        <rFont val="Arial Narrow"/>
      </rPr>
      <t>"The College will also confer an Honorary Degree in Applied Studies upon Indigenous education leader Rebecca Jamieson, President-CEO of Six Nations Polytechnic, during the afternoon ceremony."</t>
    </r>
  </si>
  <si>
    <t>Niagara College celebrates Indigenous education leader at Fall Convocation</t>
  </si>
  <si>
    <t>A prominent Indigenous education leader was in the spotlight as Niagara College capped off its Fall 2023 Convocation ceremonies on October 27.
Rebecca Jamieson, President-CEO of Six Nations Polytechnic – who has been a leader in Indigenous education for more than 30 years – was presented with an honorary degree in Applied Studies in recognition of her significant accomplishments during the last of this year’s expanded Fall Convocation Ceremonies at the College.</t>
  </si>
  <si>
    <t>https://www.niagaracollege.ca/insidenc/2023/10/27/niagara-college-celebrates-indigenous-education-leader-at-fall-convocation/</t>
  </si>
  <si>
    <r>
      <rPr>
        <sz val="10"/>
        <color rgb="FF000000"/>
        <rFont val="Arial Narrow"/>
      </rPr>
      <t xml:space="preserve">Target 4.5.  By 2030, eliminate gender disparities in education and ensure equal access to all levels of education and vocational training for the vulnerable, including persons with disabilities, indigenous peoples and children in vulnerable situations - </t>
    </r>
    <r>
      <rPr>
        <b/>
        <sz val="10"/>
        <color rgb="FF000000"/>
        <rFont val="Arial Narrow"/>
      </rPr>
      <t>"Rebecca Jamieson, President-CEO of Six Nations Polytechnic – who has been a leader in Indigenous education for more than 30 years – was presented with an honorary degree in Applied Studies in recognition of her significant accomplishments during the last of this year’s expanded Fall Convocation Ceremonies at the College."</t>
    </r>
  </si>
  <si>
    <t>NC-led SONAMI and Kingston Economic Development join forces to drive innovation in eastern Ontario</t>
  </si>
  <si>
    <t>The Southern Ontario Network for Advanced Manufacturing Innovation (SONAMI) has formed an ecosystem partnership with the Kingston Economic Development Corporation, a not-for-profit organization.
Kingston Economic Development Corporation was established in 1998 creating a sustainable and thriving ecosystem to support business growth, start-ups, investment attraction and new foreign direct investment opportunities in Kingston and the region while focusing on opportunities for growing the sustainable manufacturing and health innovation sectors.</t>
  </si>
  <si>
    <t>NC Research and Innovation</t>
  </si>
  <si>
    <t>https://www.niagaracollege.ca/insidenc/2023/11/09/nc-led-sonami-and-kingston-economic-development-join-forces-to-drive-innovation-in-eastern-ontario/</t>
  </si>
  <si>
    <r>
      <rPr>
        <sz val="10"/>
        <color rgb="FF000000"/>
        <rFont val="Arial Narrow"/>
      </rPr>
      <t xml:space="preserve">Target 8.3. Promote development-oriented policies that support productive activities, decent job creation, entrepreneurship, creativity and innovation, and encourage the formalization and growth of micro-, small- and medium-sized enterprises, including through access to financial services - </t>
    </r>
    <r>
      <rPr>
        <b/>
        <sz val="10"/>
        <color rgb="FF000000"/>
        <rFont val="Arial Narrow"/>
      </rPr>
      <t xml:space="preserve">"Kingston Economic Development Corporation was established in 1998 creating a sustainable and thriving ecosystem to support business growth, start-ups, investment attraction and new foreign direct investment opportunities in Kingston and the region while focusing on opportunities for growing the sustainable manufacturing and health innovation sectors."
</t>
    </r>
    <r>
      <rPr>
        <sz val="10"/>
        <color rgb="FF000000"/>
        <rFont val="Arial Narrow"/>
      </rPr>
      <t xml:space="preserve">Target 9.3.  Increase the access of small-scale industrial and other enterprises, in particular in developing countries, to financial services, including affordable credit, and their integration into value chains and markets - </t>
    </r>
    <r>
      <rPr>
        <b/>
        <sz val="10"/>
        <color rgb="FF000000"/>
        <rFont val="Arial Narrow"/>
      </rPr>
      <t xml:space="preserve">"Led by Niagara College, SONAMI is a network of 11 postsecondary institutions, who, through their respective research and innovation centres, collaborate with small- and medium-sized companies to tackle their manufacturing-related challenges."
</t>
    </r>
    <r>
      <rPr>
        <sz val="10"/>
        <color rgb="FF000000"/>
        <rFont val="Arial Narrow"/>
      </rPr>
      <t xml:space="preserve">Target 12.2. By 2030, achieve the sustainable management and efficient use of natural resources - </t>
    </r>
    <r>
      <rPr>
        <b/>
        <sz val="10"/>
        <color rgb="FF000000"/>
        <rFont val="Arial Narrow"/>
      </rPr>
      <t>"The partnership will bolster awareness regarding funding, resources, expert researchers, and students available to support companies within the manufacturing industry in eastern Ontario, including across critical sectors such as clean technology, electric vehicles and battery technology, food processing and sustainable manufacturing."</t>
    </r>
  </si>
  <si>
    <t>NC’s popular Benchmark restaurant returns with lunch Wednesday to Friday</t>
  </si>
  <si>
    <t>Niagara College’s award-winning on-campus restaurant, Benchmark, is now open for lunch three days per week with celebrated chef Justin Downes leading a team of students in the kitchen.
After almost four years of being closed for regular restaurant service, Benchmark reopened on November 1 ushering in a new era with a renewed focus on student learning, along with new features including an ever-evolving cocktail list, table-side preparations, one-time additions to the menu, and more!</t>
  </si>
  <si>
    <t>School of Culinary Arts</t>
  </si>
  <si>
    <t>https://www.niagaracollege.ca/insidenc/2023/11/10/ncs-popular-benchmark-restaurant-returns-with-lunch-wednesday-to-friday/</t>
  </si>
  <si>
    <r>
      <rPr>
        <sz val="10"/>
        <color rgb="FF000000"/>
        <rFont val="Arial Narrow"/>
      </rPr>
      <t>Target 2.1 By 2030, end hunger and ensure access by all people, in particular the poor and people in vulnerable situations, including infants, to safe, nutritious and sufficient food all year round.
Target 12.B. Develop and implement tools to monitor sustainable development impacts for sustainable tourism that creates jobs and promotes local culture and products
 -"</t>
    </r>
    <r>
      <rPr>
        <b/>
        <sz val="10"/>
        <color rgb="FF000000"/>
        <rFont val="Arial Narrow"/>
      </rPr>
      <t>Culinary Management student Marcela Alvarez Cardoso is gaining experience as she completes her co-op requirement at Benchmark. The Benchmark kitchen is a familiar environment for Cardoso who has also been volunteering for the Culinary, Tourism and Beverage Studies division’s Feed the Community program, to prepare meals which are donated to those in need."</t>
    </r>
  </si>
  <si>
    <t>Seven NC Alumni of Excellence honourees earn prestigious Premier’s Award nominations</t>
  </si>
  <si>
    <t>The CEO of a major retail chain has joined a hospital president, a high-tech veteran, a community non-profit leader, a popular drag queen/pop star, a development technologist, and an automotive technical trainer as part of a select group of distinguished NC alumni to be nominated for the prestigious Premier’s Awards.
The group represents the first cohort of Niagara College’s annual Alumni of Excellence honourees. Introduced this year, the annual program recognizes and celebrates the outstanding achievements of a distinct group of NC alumni through a series of on-campus programs and events and is the most significant recognition of NC graduates.</t>
  </si>
  <si>
    <t>https://www.niagaracollege.ca/insidenc/2023/11/22/seven-nc-alumni-of-excellence-honourees-earn-prestigious-premiers-award-nominations/</t>
  </si>
  <si>
    <r>
      <rPr>
        <sz val="10"/>
        <color rgb="FF000000"/>
        <rFont val="Arial Narrow"/>
      </rPr>
      <t>Target 10.2. By 2030, empower and promote the social, economic and political inclusion of all, irrespective of age, sex, disability, race, ethnicity, origin, religion or economic or other status - "</t>
    </r>
    <r>
      <rPr>
        <b/>
        <sz val="10"/>
        <color rgb="FF000000"/>
        <rFont val="Arial Narrow"/>
      </rPr>
      <t>The CEO of a major retail chain has joined a hospital president, a high-tech veteran, a community non-profit leader, a popular drag queen/pop star, a development technologist, and an automotive technical trainer as part of a select group of distinguished NC alumni to be nominated for the prestigious Premier’s Awards."</t>
    </r>
  </si>
  <si>
    <t>Niagara College named Top Employer for second year in a row</t>
  </si>
  <si>
    <t>Niagara College has risen to the top for the second consecutive year, being named a Hamilton-Niagara Region top employer for 2024.
For 17 years, the Hamilton-Niagara’s Top Employers competition recognizes and celebrates local employers that lead their industries in offering exceptional places to work.</t>
  </si>
  <si>
    <t>Human Resources</t>
  </si>
  <si>
    <t>https://www.niagaracollege.ca/insidenc/2023/11/23/niagara-college-named-top-employer-for-second-year-in-a-row/</t>
  </si>
  <si>
    <r>
      <rPr>
        <sz val="10"/>
        <color rgb="FF000000"/>
        <rFont val="Arial Narrow"/>
      </rPr>
      <t xml:space="preserve">Target 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 - </t>
    </r>
    <r>
      <rPr>
        <b/>
        <sz val="10"/>
        <color rgb="FF000000"/>
        <rFont val="Arial Narrow"/>
      </rPr>
      <t>"Niagara College earned a top employer designation because of our exceptional maternity and parental leave salary top-up benefits, retirement planning assistance and generous contributions to a defined benefit pension, and subsidized access to an onsite fitness facility for health and wellness."</t>
    </r>
  </si>
  <si>
    <t>Niagara College welcomes battery donation from NOTL Hydro to offset peak energy usage</t>
  </si>
  <si>
    <t>Niagara College’s Niagara-on-the-Lake campus is getting a boost thanks to a generous donation from Niagara-on-the-Lake Hydro.
On November 1, a 250kW industrial battery storage unit was delivered to the Daniel J. Patterson campus by crane, courtesy of NOTL Hydro. The battery will be used by NC for energy storage for peak demand management, and to support academic study in the Schools of Environment and Horticulture, and Trades.</t>
  </si>
  <si>
    <t>Community/Campus Update</t>
  </si>
  <si>
    <t>Sustainability and Capital Projects</t>
  </si>
  <si>
    <t>https://www.niagaracollege.ca/insidenc/2023/11/27/niagara-college-welcomes-battery-donation-from-notl-hydro-to-offset-peak-energy-usage/</t>
  </si>
  <si>
    <r>
      <rPr>
        <sz val="10"/>
        <color rgb="FF000000"/>
        <rFont val="Arial Narrow"/>
      </rPr>
      <t xml:space="preserve">Target 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 - </t>
    </r>
    <r>
      <rPr>
        <b/>
        <sz val="10"/>
        <color rgb="FF000000"/>
        <rFont val="Arial Narrow"/>
      </rPr>
      <t xml:space="preserve">"The battery storage unit is significant because it will store off-peak, low emissions electricity to offset the College’s use of peak electricity, which is produced from higher emitting sources."
</t>
    </r>
    <r>
      <rPr>
        <sz val="10"/>
        <color rgb="FF000000"/>
        <rFont val="Arial Narrow"/>
      </rPr>
      <t xml:space="preserve">Target 17.17. Encourage and promote effective public, public-private and civil society partnerships, building on the experience and resourcing strategies of partnerships - </t>
    </r>
    <r>
      <rPr>
        <b/>
        <sz val="10"/>
        <color rgb="FF000000"/>
        <rFont val="Arial Narrow"/>
      </rPr>
      <t>"On November 1, a 250kW industrial battery storage unit was delivered to the Daniel J. Patterson campus by crane, courtesy of NOTL Hydro. The battery will be used by NC for energy storage for peak demand management, and to support academic study in the Schools of Environment and Horticulture, and Trades."</t>
    </r>
  </si>
  <si>
    <t>Opportunities flourish for Ecosystem Restoration students</t>
  </si>
  <si>
    <t>A group of Ecosystem Restoration students from Niagara College had a chance to broaden their horizons with week-long hands-on, boots-on experience in Norfolk County, thanks to funding from CEWIL Canada.
Co-operative Education and Work-Integrated Learning Canada (CEWIL Canada) granted $46,000 to the College’s Ecosystem Restoration program which supported a work-integrated learning (WIL) experience for almost 40 students from October 16 to 21.</t>
  </si>
  <si>
    <t>https://www.niagaracollege.ca/insidenc/2023/12/01/opportunities-flourish-for-niagara-college-ecosystem-restoration-students/</t>
  </si>
  <si>
    <r>
      <rPr>
        <sz val="10"/>
        <color rgb="FF000000"/>
        <rFont val="Arial Narrow"/>
      </rPr>
      <t xml:space="preserve">Target 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 - </t>
    </r>
    <r>
      <rPr>
        <b/>
        <sz val="10"/>
        <color rgb="FF000000"/>
        <rFont val="Arial Narrow"/>
      </rPr>
      <t xml:space="preserve">"Students gained WIL experience on immersive projects in the Norfolk County area, alongside Niagara College profs, local conservation organizations, and Indigenous leaders. They gathered data for long-term monitoring projects, collected seeds, analyzed soil at a plantation management site, and more. They also had opportunities to network with regional leaders during lunch and evening sessions."
</t>
    </r>
    <r>
      <rPr>
        <sz val="10"/>
        <color rgb="FF000000"/>
        <rFont val="Arial Narrow"/>
      </rPr>
      <t xml:space="preserve">Target 15.1. By 2020, ensure the conservation, restoration and sustainable use of terrestrial and inland freshwater ecosystems and their services, in particular forests, wetlands, mountains and drylands, in line with obligations under international agreements / Target 13.3. Improve education, awareness-raising and human and institutional capacity on climate change mitigation, adaptation, impact reduction and early warning - </t>
    </r>
    <r>
      <rPr>
        <b/>
        <sz val="10"/>
        <color rgb="FF000000"/>
        <rFont val="Arial Narrow"/>
      </rPr>
      <t xml:space="preserve">"The funds planted seeds for the week-long WIL experience for students as a pilot project for NC’s Ecosystem Restoration program that sets out to enhance real word applications related to the use of plant material to restore and manage ecosystems. Through the project, students also experienced Indigenous teachings, supporting respectful and reciprocal relationships building and consultation – an important aspect of environmental work."
</t>
    </r>
    <r>
      <rPr>
        <sz val="10"/>
        <color rgb="FF000000"/>
        <rFont val="Arial Narrow"/>
      </rPr>
      <t>Target 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 -</t>
    </r>
    <r>
      <rPr>
        <b/>
        <sz val="10"/>
        <color rgb="FF000000"/>
        <rFont val="Arial Narrow"/>
      </rPr>
      <t xml:space="preserve"> "The WIL activities and site tours took students to locations throughout Norfolk County, which involved several community partners including Long Point Basin Land Trust, St. Williams Conservation Reserve, ALUS Norfolk, and Nature Conservancy Canada."</t>
    </r>
  </si>
  <si>
    <t>On campus beer festival to feature unique student-crafted brews</t>
  </si>
  <si>
    <t>This will mark the 25th edition for Project Brew at NC- a silver celebration for the student-led festival which has become a rite of passage for final-term students from NC’s trailblazing Brewmaster and Brewery Operations Management program. While Project Brew gives the public a taste of unique craft beers from the next generation of beer professionals, student organizers have an opportunity to showcase their brews, and gain planning and event management skills during their last term of study.</t>
  </si>
  <si>
    <t>NC Teaching Brewery</t>
  </si>
  <si>
    <t>https://www.niagaracollege.ca/insidenc/2023/12/06/on-campus-beer-festival-to-feature-unique-student-crafted-brews/</t>
  </si>
  <si>
    <r>
      <rPr>
        <sz val="10"/>
        <color rgb="FF000000"/>
        <rFont val="Arial Narrow"/>
      </rPr>
      <t xml:space="preserve">Target 8.9. By 2030, devise and implement policies to promote sustainable tourism that creates jobs and promotes local culture and products - </t>
    </r>
    <r>
      <rPr>
        <b/>
        <sz val="10"/>
        <color rgb="FF000000"/>
        <rFont val="Arial Narrow"/>
      </rPr>
      <t>"While Project Brew gives the public a taste of unique craft beers from the next generation of beer professionals, student organizers have an opportunity to showcase their brews, and gain planning and event management skills during their last term of study."</t>
    </r>
  </si>
  <si>
    <t>Niagara College named No. 1 research college in Canada in latest top-50 research colleges report</t>
  </si>
  <si>
    <t>For the second time in less than five years, Niagara College has hit the No. 1 spot for colleges in Canada for research funding, according to a special report released on December 7.
Moving up one spot from last year’s standings, Niagara College is now the No. 1 research college across Canada. This is the ninth year in a row NC has been in the top 10.
In its special report Canada’s Innovation Leaders, Research Infosource Inc. announced the rankings based on total research funding numbers for 2022. The publication includes a national study “Canada’s Top 50 Research Colleges.”</t>
  </si>
  <si>
    <t>https://www.niagaracollege.ca/insidenc/2023/12/07/niagara-college-named-no-1-research-college-in-canada-in-latest-top-50-research-colleges-report/</t>
  </si>
  <si>
    <r>
      <rPr>
        <sz val="10"/>
        <color rgb="FF000000"/>
        <rFont val="Arial Narrow"/>
      </rPr>
      <t xml:space="preserve">Target 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 - </t>
    </r>
    <r>
      <rPr>
        <b/>
        <sz val="10"/>
        <color rgb="FF000000"/>
        <rFont val="Arial Narrow"/>
      </rPr>
      <t xml:space="preserve">Among colleges with applied research funding in Canada, NC earned the No. 1 spot by attracting more than $32 million in research support to conduct innovative projects with industry partners in the food and beverage, advanced manufacturing, horticulture and environment sectors, as well as on business and commercialization.
</t>
    </r>
    <r>
      <rPr>
        <sz val="10"/>
        <color rgb="FF000000"/>
        <rFont val="Arial Narrow"/>
      </rPr>
      <t xml:space="preserve">Target 9.1.  Develop quality, reliable, sustainable and resilient infrastructure, including regional and transborder infrastructure, to support economic development and human well-being, with a focus on affordable and equitable access for all - </t>
    </r>
    <r>
      <rPr>
        <b/>
        <sz val="10"/>
        <color rgb="FF000000"/>
        <rFont val="Arial Narrow"/>
      </rPr>
      <t>"Across all four Innovation Centres, NC pairs industry partners with highly qualified and experienced staff researchers, faculty, recent graduates, and students with the expertise to meet applied research and innovation needs in many areas. Students gain real-world experience and professional development while networking directly with industry partners."</t>
    </r>
  </si>
  <si>
    <t>NC marks record-breaking United Way Campaign at annual Holiday Celebration</t>
  </si>
  <si>
    <t>On December 14, the Daniel J. Patterson Campus in Niagara-on-the-Lake came alive with festive cheer during the Holiday Celebration, an annual event that commemorates the NC community and its collective achievements this year.
Surrounded by decorative lights and glowing firepits, the NC community gathered in the courtyard for an evening filled with delicious food, delightful company, and joyful holiday spirit.
A highlight of the evening included the eagerly awaited conclusion of this year’s NC Cares United Way Workplace Campaign.</t>
  </si>
  <si>
    <t>https://www.niagaracollege.ca/insidenc/2023/12/15/nc-marks-record-breaking-united-way-campaign-at-annual-holiday-celebration/</t>
  </si>
  <si>
    <r>
      <rPr>
        <sz val="10"/>
        <color rgb="FF000000"/>
        <rFont val="Arial Narrow"/>
      </rPr>
      <t xml:space="preserve">Target 17.1. Strengthen domestic resource mobilization, including through international support to developing countries, to improve domestic capacity for tax and other revenue collection - </t>
    </r>
    <r>
      <rPr>
        <b/>
        <sz val="10"/>
        <color rgb="FF000000"/>
        <rFont val="Arial Narrow"/>
      </rPr>
      <t>"United Way Workplace Campaign Co-Chairs Ali Weir and Becky Sciliberto joined President Kennedy and United Way’s CEO Frances Hallworth and Development Officer Jill Reid to announce the College’s outstanding fundraising total of $60,300, marking the third consecutive year NC has surpassed its fundraising goal ($50,000) and set a record."</t>
    </r>
  </si>
  <si>
    <t>Teaching Brewery crafts success at Ontario Brewing Awards</t>
  </si>
  <si>
    <t>The Ontario Brewing Awards held its 2023 awards ceremony on December 5 at Niagara College’s Daniel J. Patterson Campus in Niagara-on the Lake.
The medals cap off a successful year for the Teaching Brewery. NC was named Grand National Champion at the 2023 U.S. Open College Beer Championship, where all five unique small batch beers entered by NC Brewmaster students won medals: two gold medals, two silvers, and one bronze. At the U.S. Open Beer Championship, the NC Teaching Brewery’s Beer 101 Bitter and Beer 101 Strong also won silver medals.</t>
  </si>
  <si>
    <t>School of Wine, Beer and Spirits</t>
  </si>
  <si>
    <t>https://www.niagaracollege.ca/insidenc/2023/12/20/teaching-brewery-crafts-success-at-ontario-brewing-awards/</t>
  </si>
  <si>
    <r>
      <rPr>
        <sz val="10"/>
        <color rgb="FF000000"/>
        <rFont val="Arial Narrow"/>
      </rPr>
      <t xml:space="preserve">Target 4.4.  By 2030, substantially increase the number of youth and adults who have relevant skills, including technical and vocational skills, for employment, decent jobs and entrepreneurship - </t>
    </r>
    <r>
      <rPr>
        <b/>
        <sz val="10"/>
        <color rgb="FF000000"/>
        <rFont val="Arial Narrow"/>
      </rPr>
      <t>"Aaron Spinney, who was among NC’s historic first class of Brewmaster graduates in June 2012, is now at the helm of his own craft brewery: Merit Brewing Co. in downtown Hamilton. Merit won gold in the Specialty Beer category for Happy Place – one of the wine hybrids that are a focus at the brewery, which aims to blur lines for the beer and wine. "</t>
    </r>
  </si>
  <si>
    <t>Culinary Innovation student scoops up food industry scholarship</t>
  </si>
  <si>
    <t>Culinary Innovation and Food Technology (Co-op) student Max Thach has won a $3,000 scholarship and an educational travel grant to attend the SQF Unites event for the global safety quality community to be held March 11-14 in New Orleans.</t>
  </si>
  <si>
    <t>https://www.niagaracollege.ca/insidenc/2023/12/21/1076009/</t>
  </si>
  <si>
    <r>
      <rPr>
        <sz val="10"/>
        <color rgb="FF000000"/>
        <rFont val="Arial Narrow"/>
      </rPr>
      <t xml:space="preserve">Target 4.4.  By 2030, substantially increase the number of youth and adults who have relevant skills, including technical and vocational skills, for employment, decent jobs and entrepreneurship - </t>
    </r>
    <r>
      <rPr>
        <b/>
        <sz val="10"/>
        <color rgb="FF000000"/>
        <rFont val="Arial Narrow"/>
      </rPr>
      <t>"Thach was one of 15 outstanding food safety scholars awarded by the FMI Foundation, in partnership with the FMI Foundation in partnership with The Safe Quality Food Institute (SQFI), a division of FMI – The Food Industry Association. The list of recipients was announced in December 2023;"</t>
    </r>
  </si>
  <si>
    <t>NC explores new partnerships with the Ontario Power Generation to attract and support women in the trades</t>
  </si>
  <si>
    <t>How do we attract women to the trades?
That was the key question on the minds of employees from the Ontario Power Generation (OPG) at the OPG Women in Trades event on October 19.
Niagara College was invited to the table to discuss tangible actions and opportunities to partner with the OPG to better support women.</t>
  </si>
  <si>
    <t>https://www.niagaracollege.ca/insidenc/2024/01/03/nc-explores-new-partnerships-with-the-ontario-power-generation-to-attract-and-support-women-in-the-trades/</t>
  </si>
  <si>
    <r>
      <rPr>
        <sz val="10"/>
        <color rgb="FF000000"/>
        <rFont val="Arial Narrow"/>
      </rPr>
      <t xml:space="preserve">Target 5.B.  Enhance the use of enabling technology, in particular information and communications technology, to promote the empowerment of women - </t>
    </r>
    <r>
      <rPr>
        <b/>
        <sz val="10"/>
        <color rgb="FF000000"/>
        <rFont val="Arial Narrow"/>
      </rPr>
      <t>“Promoting women in trades is not just about equality; it’s about recognizing that diversity brings balance to our teams,” said Nick Pender, Vice President of Niagara Operations, OPG. ” In our generating stations, fostering a modern and progressive workplace not only normalizes gender inclusion but also cultivates a high-performing environment by mitigating groupthink and embracing a spectrum of perspectives.”</t>
    </r>
  </si>
  <si>
    <t>COE hosts learning opportunities for employees this Winter Term</t>
  </si>
  <si>
    <t>Learning Opportunities for All Employees
Courses included in this calendar are open to all part-time and full-time employees. We are pleased to offer a variety of sessions throughout the term.
Upcoming learning opportunities include:
Gratitude, Presentness &amp; Savouring
January 29
Handling Conflict and Difficult Conversations
April 11</t>
  </si>
  <si>
    <t>Staff News</t>
  </si>
  <si>
    <t>https://www.niagaracollege.ca/insidenc/2024/01/11/coe-hosts-learning-opportunities-for-employees-this-winter-term/</t>
  </si>
  <si>
    <r>
      <rPr>
        <sz val="10"/>
        <color rgb="FF000000"/>
        <rFont val="Arial Narrow"/>
      </rPr>
      <t xml:space="preserve">Target 11.A. Support positive economic, social and environmental links between urban, peri-urban and rural areas by strengthening national and regional development planning - 
Target 16.7. Ensure responsive, inclusive, participatory and representative decision-making at all levels - 
</t>
    </r>
    <r>
      <rPr>
        <b/>
        <sz val="10"/>
        <color rgb="FF000000"/>
        <rFont val="Arial Narrow"/>
      </rPr>
      <t>"Day of Reflection is a Niagara College tradition that brings us together as a college community, and provides important opportunities for collaboration, learning, and reflection on the past year and the opportunities that lie ahead.
The theme of this year’s event will be ‘Social Inclusion and Environmental Sustainability,’ a key area of focus in our Strategic Plan. Join us to learn about the important work being done at the college in sustainability and EDI, and to identify what you can do differently in your work to support NC in meeting its sustainability and EDI commitments."</t>
    </r>
  </si>
  <si>
    <t>NC launches Be World Ready Course to cultivate global competencies for students</t>
  </si>
  <si>
    <t>Niagara College’s Be World Ready (BWR) program attained a remarkable milestone this fall with the launch of the BWR Course, aimed to foster intercultural competencies, global leadership and global employment skills of students who participate in BWR International Field Studies (IFS) trips.
Since the fall, students interested in partaking in a BWR IFS trip must complete this newly-introduced course, representing a significant evolution in the program.</t>
  </si>
  <si>
    <t>https://www.niagaracollege.ca/insidenc/2024/01/16/nc-launches-be-world-ready-course-to-cultivate-global-competencies-for-students/</t>
  </si>
  <si>
    <r>
      <rPr>
        <sz val="10"/>
        <color rgb="FF000000"/>
        <rFont val="Arial Narrow"/>
      </rPr>
      <t xml:space="preserve">Target 4.4.  By 2030, substantially increase the number of youth and adults who have relevant skills, including technical and vocational skills, for employment, decent jobs and entrepreneurship - </t>
    </r>
    <r>
      <rPr>
        <b/>
        <sz val="10"/>
        <color rgb="FF000000"/>
        <rFont val="Arial Narrow"/>
      </rPr>
      <t>“This course represents a huge milestone and is a paradigm shift for the BWR program,” said Semple. “The program now provides the academic integrity and value-added educational and practical support for our learners, to ensure they can understand, develop, and articulate the intercultural competencies and global leadership skills necessary for them to thrive in their future careers.”</t>
    </r>
  </si>
  <si>
    <t>Students hunt for wildlife tracks and experience biodiversity on campus</t>
  </si>
  <si>
    <t>Nature-loving NC students trekked through deep snow this January to hunt for animal tracks on the Daniel J. Patterson Campus in Niagara-on-the-Lake. A UNESCO-designated World Biosphere Reserve, NC’s campus is home to a wide range of species and the grounds are stewarded by students, staff and faculty.</t>
  </si>
  <si>
    <t>https://www.niagaracollege.ca/insidenc/2024/01/26/students-hunt-for-wildlife-tracks-and-experience-biodiversity-on-campus/</t>
  </si>
  <si>
    <r>
      <rPr>
        <sz val="10"/>
        <color rgb="FF000000"/>
        <rFont val="Arial Narrow"/>
      </rPr>
      <t xml:space="preserve">Target 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
Target 11.4. Strengthen efforts to protect and safeguard the world’s cultural and natural heritage.
Target 11.7. By 2030, provide universal access to safe, inclusive and accessible, green and public spaces, in particular for women and children, older persons and persons with disabilities.
Target 12.8. By 2030, ensure that people everywhere have the relevant information and awareness for sustainable development and lifestyles in harmony with nature.
Target 13.3. Improve education, awareness-raising and human and institutional capacity on climate change mitigation, adaptation, impact reduction and early warning.
</t>
    </r>
    <r>
      <rPr>
        <b/>
        <sz val="10"/>
        <color rgb="FF000000"/>
        <rFont val="Arial Narrow"/>
      </rPr>
      <t>“It aids us in certifications for campus like the Audubon International Cooperative Sanctuary certification,” said Bristow.
Bristow says that the effects of climate change and El Nino have created warmer winter conditions which have delayed their efforts to track wildlife.
The practice of monitoring campus wildlife supports many of the UN’s Sustainable Development Goals (SDG’s) to which the College is committed as part of their signing of the SDG Accord.</t>
    </r>
  </si>
  <si>
    <t>Spin-to-win Feb. 5 and 7 for International Development Week and learn about the SDG’s</t>
  </si>
  <si>
    <t>A collaboration between Niagara College’s Global Education Projects, Be World Ready, and Sustainability office, the NC International Development Week (IDW) 2024 event–an enlightening exploration of the UN Sustainable Development Goals. This introduction unfolds through a poster showcase of NC’s selected global engagements, the SDG Wheel of Fortune, and an enticing raffle draw.</t>
  </si>
  <si>
    <t>https://www.niagaracollege.ca/insidenc/2024/02/01/spin-to-win-feb-5-and-7-for-international-development-week-and-learn-about-the-sdgs/</t>
  </si>
  <si>
    <r>
      <rPr>
        <sz val="10"/>
        <color rgb="FF000000"/>
        <rFont val="Arial Narrow"/>
      </rPr>
      <t xml:space="preserve">Target 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
</t>
    </r>
    <r>
      <rPr>
        <b/>
        <sz val="10"/>
        <color rgb="FF000000"/>
        <rFont val="Arial Narrow"/>
      </rPr>
      <t>"The event is aimed at expanding the understanding of the United Nations Sustainable Development Goals (SDGs) and gaining insight into how Niagara College has integrated them. Join us for an engaging experience aimed at not just educating but inspiring students to actively contribute to a more sustainable and globally conscious future"</t>
    </r>
  </si>
  <si>
    <t>Students learn about healthy relationships, self-defense and personal wellness</t>
  </si>
  <si>
    <t>From self-defense workshops to a trivia night on sexual health, the Student Rights and Responsibilities Office, NCSAC and HWAS have hosted a variety of Winter Term events for students to engage on key topics like consent, trauma, and healthy relationships.
“As the Sexual Violence Prevention and Response Coordinator, part of my role is to educate students on sexual and gender-based violence,” said NC’s Elysia Dardarian. “My intention is to engage students in meaningful ways, as these topics can be quite challenging to talk about.”</t>
  </si>
  <si>
    <t>https://www.niagaracollege.ca/insidenc/2024/02/07/students-learn-about-healthy-relationships-self-defense-and-personal-wellness/</t>
  </si>
  <si>
    <r>
      <rPr>
        <sz val="10"/>
        <color rgb="FF000000"/>
        <rFont val="Arial Narrow"/>
      </rPr>
      <t xml:space="preserve">Target 3.4 By 2030, reduce by one third premature mortality from non-communicable diseases through prevention and treatment and promote mental health and well-being. - 
</t>
    </r>
    <r>
      <rPr>
        <b/>
        <sz val="10"/>
        <color rgb="FF000000"/>
        <rFont val="Arial Narrow"/>
      </rPr>
      <t>“Students not only learned practical ways to protect themselves, they also discussed openly the personal and societal impacts of sexual violence and how we are all impacted,” said Dardarian, noting that students said they felt “empowered,” “strong,” “brave,” and “connected,” following the workshop.</t>
    </r>
  </si>
  <si>
    <t>SpacesShared partners with Niagara College, University of Niagara Falls Canada to create safe and affordable homesharing option for students and older adults in Niagara region</t>
  </si>
  <si>
    <t>SpacesShared, an innovative online home-sharing platform, is excited to announce new partnerships with Niagara College and the University of Niagara Falls Canada to help solve the growing challenge of affordable student housing in the Niagara region.</t>
  </si>
  <si>
    <t>https://www.niagaracollege.ca/insidenc/2024/01/09/spacesshared-partners-with-niagara-college-university-of-niagara-falls-canada-to-create-safe-and-affordable-homesharing-option-for-students-and-older-adults-in-niagara-region/</t>
  </si>
  <si>
    <r>
      <rPr>
        <sz val="10"/>
        <color rgb="FF000000"/>
        <rFont val="Arial Narrow"/>
      </rPr>
      <t xml:space="preserve">Target 11.1. By 2030, ensure access for all to adequate, safe and affordable housing and basic services and upgrade slums - </t>
    </r>
    <r>
      <rPr>
        <b/>
        <sz val="10"/>
        <color rgb="FF000000"/>
        <rFont val="Arial Narrow"/>
      </rPr>
      <t>“The College is committed to rapidly expanding housing options for students, including a commitment to break ground on a new student residence in 2024. SpacesShared offers a safe and affordable housing option and will enhance the experience of our students.”</t>
    </r>
  </si>
  <si>
    <t>Save the date: Join the NC Knight Walkers on Feb. 24 for Coldest Night of the Year</t>
  </si>
  <si>
    <t>Join the NC Knight Walkers for the Coldest Night of the Year on February 24 in support the The Open Arms Mission of  Welland.
The College community is encouraged to join NC’s team –the NC Knight Walkers – by participating in the walk or by supporting the team through donations.</t>
  </si>
  <si>
    <t>My Community</t>
  </si>
  <si>
    <t>https://www.niagaracollege.ca/insidenc/2024/01/10/save-the-date-join-the-nc-knight-walkers-on-feb-24-for-coldest-night-of-the-year/</t>
  </si>
  <si>
    <r>
      <rPr>
        <sz val="10"/>
        <color rgb="FF000000"/>
        <rFont val="Arial Narrow"/>
      </rPr>
      <t xml:space="preserve">Target 2.1 By 2030, end hunger and ensure access by all people, in particular the poor and people in vulnerable situations, including infants, to safe, nutritious and sufficient food all year round. - </t>
    </r>
    <r>
      <rPr>
        <b/>
        <sz val="10"/>
        <color rgb="FF000000"/>
        <rFont val="Arial Narrow"/>
      </rPr>
      <t>"The Coldest Night of the Year is a family-friendly walk which takes place across Canada on February 24 in support of local charities serving people experiencing hurt, hunger, and homelessness. Since 2011, the Coldest Night of the Year has raised over $96,000,000 across Canada in 166 communities – 100% of net proceeds stay local to support CNOY’s charity partners."</t>
    </r>
  </si>
  <si>
    <t>Students welcome cold for Icewine experience</t>
  </si>
  <si>
    <t>The  Icewine harvest has become an annual rite of passage for NC wine students who gain an experience like no other with the opportunity to harvest grapes for what is known as Canada’s ‘liquid gold’ on campus, home to Canada’s first and only commercial teaching winery.</t>
  </si>
  <si>
    <t>NC Teaching Winery</t>
  </si>
  <si>
    <t>https://www.niagaracollege.ca/insidenc/2024/01/18/students-welcome-cold-for-icewine-experience/</t>
  </si>
  <si>
    <r>
      <rPr>
        <sz val="10"/>
        <color rgb="FF000000"/>
        <rFont val="Arial Narrow"/>
      </rPr>
      <t xml:space="preserve">Target 12.2. By 2030, achieve the sustainable management and efficient use of natural resources - </t>
    </r>
    <r>
      <rPr>
        <b/>
        <sz val="10"/>
        <color rgb="FF000000"/>
        <rFont val="Arial Narrow"/>
      </rPr>
      <t>"After brief instructions from wine professor Gavin Robertson, they filed into rows of Vidal grapes behind the Teaching Winery where it didn’t take much to shake the frozen, snow-coated  grapes from vines which they would soon transform into Icewine. Container after container filled with frozen grapes made their way into the winery where the juice was pressed."</t>
    </r>
  </si>
  <si>
    <t>Let’s create real change: Bell Let’s Talk Day and wellbeing initiatives</t>
  </si>
  <si>
    <t>On January 24 and every day throughout the year, Bell Let’s Talk encourages Canadians to take meaningful action in mental health. The campaign asks everyone to play a role and provides practical examples of ways to create change in our homes, schools, workplaces and communities.</t>
  </si>
  <si>
    <t>Athletics and Student Engagement</t>
  </si>
  <si>
    <t>https://www.niagaracollege.ca/insidenc/2024/01/24/lets-create-real-change-bell-lets-talk-day-and-wellbeing-initiatives/</t>
  </si>
  <si>
    <r>
      <rPr>
        <sz val="10"/>
        <color rgb="FF000000"/>
        <rFont val="Arial Narrow"/>
      </rPr>
      <t xml:space="preserve">Target 3.5 Strengthen the prevention and treatment of substance abuse, including narcotic drug abuse and harmful use of alcohol. - </t>
    </r>
    <r>
      <rPr>
        <b/>
        <sz val="10"/>
        <color rgb="FF000000"/>
        <rFont val="Arial Narrow"/>
      </rPr>
      <t>Starting on Jan. 24 and continuing through February, Niagara College is hosting opportunities for students to talk about their mental health and participate in activities that focus on their overall wellbeing. The College is also reminding both students and employee of the supports and services available to them through Health, Wellness and Accessibility Services (students) and Homewood Health (employees).</t>
    </r>
  </si>
  <si>
    <t>Wellbeing Month for students kicks off January 29</t>
  </si>
  <si>
    <t>tudents looking for strategies and tips for living a balanced life can look forward to participating in the many workshops, activities and events on offer during Niagara College’s Wellbeing Month.
The initiative is being led for the first time by NC’s Health, Wellness and Accessibility Services (HWAS) in collaboration with Athletics and Student Engagement, schools of Culinary Arts and Wine, Beer and Spirits, Enrolment Services (Financial Aid and Awards), Indigenous Education, International, NCSAC and more. Community partners will also be participating.</t>
  </si>
  <si>
    <t>https://www.niagaracollege.ca/insidenc/2024/01/26/wellbeing-month-for-students-kicks-off-january-29/</t>
  </si>
  <si>
    <r>
      <rPr>
        <sz val="10"/>
        <color rgb="FF000000"/>
        <rFont val="Arial Narrow"/>
      </rPr>
      <t xml:space="preserve">Target 3.5 Strengthen the prevention and treatment of substance abuse, including narcotic drug abuse and harmful use of alcohol. - </t>
    </r>
    <r>
      <rPr>
        <b/>
        <sz val="10"/>
        <color rgb="FF000000"/>
        <rFont val="Arial Narrow"/>
      </rPr>
      <t>“We know that taking care of our mental health is more than just counselling. It’s about learning the various aspects of what helps us be well and healthy. This is the goal of our programming – to teach students how to take care of their overall wellbeing.”, said Yiching Chua, Counsellor at the Daniel J. Patterson Campus.</t>
    </r>
  </si>
  <si>
    <t>International Holocaust Remembrance Day is January 27</t>
  </si>
  <si>
    <t xml:space="preserve">January 27 is International Holocaust Remembrance Day, a day that honours the six million Jewish victims of the Holocaust and millions of other non-Jewish people including but not limited to, people with disabilities, LGBTQIA+ people, and Roma peoples who were victims of Nazism. </t>
  </si>
  <si>
    <t>Centre for Organizational Excellence</t>
  </si>
  <si>
    <t>https://www.niagaracollege.ca/insidenc/2024/01/25/international-holocaust-remembrance-day-is-january-27/</t>
  </si>
  <si>
    <r>
      <rPr>
        <sz val="10"/>
        <color rgb="FF000000"/>
        <rFont val="Arial Narrow"/>
      </rPr>
      <t>Target 16.1. Significantly reduce all forms of violence and related death rates everywhere -</t>
    </r>
    <r>
      <rPr>
        <b/>
        <sz val="10"/>
        <color rgb="FF000000"/>
        <rFont val="Arial Narrow"/>
      </rPr>
      <t xml:space="preserve"> "Statistics Canada reports that in 2021, hate crimes against Jews increased by 47% in Canada. The Toronto Police department recently shared that in 2023 at least 37% of all reported hate-motivated offences were antisemitic. We must all work together to put an end to the rise in antisemitism, Holocaust denial and hate in all its manifestations."</t>
    </r>
  </si>
  <si>
    <t>National Day of Remembrance of the Quebec City Mosque Attack and Action Against Islamophobia</t>
  </si>
  <si>
    <t>January 29 is the National Day of Remembrance of the Quebec City Mosque Attack and Action Against Islamophobia. The Government of Canada established this commemorative day in 2021 to honour the victims and express solidarity with the survivors of this tragedy. The National Day of Remembrance of the Quebec City Mosque Attack and Action Against Islamophobia serves as a reminder of the work we must do as a nation to address Islamophobia, hate and racism in Canada.</t>
  </si>
  <si>
    <t>https://www.niagaracollege.ca/insidenc/2024/01/29/national-day-of-remembrance-of-the-quebec-city-mosque-attack-and-action-against-islamophobia/</t>
  </si>
  <si>
    <r>
      <rPr>
        <sz val="10"/>
        <color rgb="FF000000"/>
        <rFont val="Arial Narrow"/>
      </rPr>
      <t>Target 10.2. By 2030, empower and promote the social, economic and political inclusion of all, irrespective of age, sex, disability, race, ethnicity, origin, religion or economic or other status - "</t>
    </r>
    <r>
      <rPr>
        <b/>
        <sz val="10"/>
        <color rgb="FF000000"/>
        <rFont val="Arial Narrow"/>
      </rPr>
      <t xml:space="preserve">We must recognize and confront prejudice and discrimination on a daily basis in order to create a campus environment where all members of our community experience a sense of belonging. Prioritizing equity, diversity, and inclusion while fostering a climate of safety and respect is a shared responsibility among all our community members."
</t>
    </r>
    <r>
      <rPr>
        <sz val="10"/>
        <color rgb="FF000000"/>
        <rFont val="Arial Narrow"/>
      </rPr>
      <t xml:space="preserve">
Target 16.1. Significantly reduce all forms of violence and related death rates everywhere - "</t>
    </r>
    <r>
      <rPr>
        <b/>
        <sz val="10"/>
        <color rgb="FF000000"/>
        <rFont val="Arial Narrow"/>
      </rPr>
      <t>For many members of our community, Islamophobia is a painful part of everyday life. Statistics Canada reports that in 2021, hate crimes against Muslims increased by 71% in Canada. We must all work together to put an end to hate in all its manifestations."</t>
    </r>
  </si>
  <si>
    <t>The NCSAC elections are open – encourage a budding student leader to self-nominate</t>
  </si>
  <si>
    <t>The Niagara College Student Administrative Council (NCSAC) is asking for your help in identifying student leaders to run in the 2023-2024 NCSAC General Elections.
NCSAC represents the student voice at NC and through the election process, a new NCSAC Board of Directors is appointed each year to encourage fresh perspectives from NC’s largest group of stakeholders: its students. In working with NCSAC, student leaders have the opportunity to bring important issues forward for their peers, learn good governance, sharpen their leadership skills and contribute to the betterment of all NC students.</t>
  </si>
  <si>
    <t>NCSAC</t>
  </si>
  <si>
    <t>https://www.niagaracollege.ca/insidenc/2024/01/29/the-ncsac-elections-are-open-encourage-a-budding-student-leader-to-self-nominate/</t>
  </si>
  <si>
    <r>
      <rPr>
        <sz val="10"/>
        <color rgb="FF000000"/>
        <rFont val="Arial Narrow"/>
      </rPr>
      <t xml:space="preserve">Target 16.7. Ensure responsive, inclusive, participatory and representative decision-making at all levels - </t>
    </r>
    <r>
      <rPr>
        <b/>
        <sz val="10"/>
        <color rgb="FF000000"/>
        <rFont val="Arial Narrow"/>
      </rPr>
      <t>"Students represent the largest group of stakeholders at the college and student governors play a significant role on the board. Board meetings provide the opportunity for student governors to provide their perspective on high-level strategic issues facing their college, and participate in discussions on important matters."</t>
    </r>
  </si>
  <si>
    <t>Message from President Kennedy: Join us for Day of Reflection on Wednesday, February 28</t>
  </si>
  <si>
    <t>I am pleased to invite you to register to join our annual Day of Reflection on Wednesday, February 28. The event will take place in the Simplii Financial Athletic Centre at the Welland Campus, with light refreshments and networking beginning at 8:15 a.m. and the program starting at 9 a.m. Lunch will follow.</t>
  </si>
  <si>
    <t>https://www.niagaracollege.ca/insidenc/2024/01/30/message-from-president-kennedy-join-us-for-day-of-reflection-on-february-28/</t>
  </si>
  <si>
    <r>
      <rPr>
        <sz val="10"/>
        <color rgb="FF000000"/>
        <rFont val="Arial Narrow"/>
      </rPr>
      <t xml:space="preserve">Target 13.3. Improve education, awareness-raising and human and institutional capacity on climate change mitigation, adaptation, impact reduction and early warning - </t>
    </r>
    <r>
      <rPr>
        <b/>
        <sz val="10"/>
        <color rgb="FF000000"/>
        <rFont val="Arial Narrow"/>
      </rPr>
      <t>"Day of Reflection 2024 will take a deeper dive into NC’s commitment to social inclusion and environmental sustainability, a key area of focus in our Strategic Plan. "</t>
    </r>
  </si>
  <si>
    <t>NC celebrating ‘Black Excellence’ throughout February</t>
  </si>
  <si>
    <t>February is Black History Month, and Niagara College is proud to join communities across Canada to honour the legacy of Black culture and history and celebrate with events and activities on campus.
This years’ events for students and employees support the theme of Black Excellence: A heritage to celebrate, a future to build.</t>
  </si>
  <si>
    <t>Diversity and Inclusion</t>
  </si>
  <si>
    <t>https://www.niagaracollege.ca/insidenc/2024/01/31/nc-celebrating-black-excellence-throughout-february/</t>
  </si>
  <si>
    <r>
      <rPr>
        <sz val="10"/>
        <color rgb="FF000000"/>
        <rFont val="Arial Narrow"/>
      </rPr>
      <t xml:space="preserve">Target 10.2. By 2030, empower and promote the social, economic and political inclusion of all, irrespective of age, sex, disability, race, ethnicity, origin, religion or economic or other status - </t>
    </r>
    <r>
      <rPr>
        <b/>
        <sz val="10"/>
        <color rgb="FF000000"/>
        <rFont val="Arial Narrow"/>
      </rPr>
      <t>On Wednesday, February 7 from 2 to 3 p.m., Lezlie Harper, the owner/operator of St. Catharines-based company Niagara Bound Tours will share a local perspective on Black Canadian history in the region.</t>
    </r>
  </si>
  <si>
    <t>Team Wine or Team Beer: Who will break the tie at this year’s Caps, Corks and Forks?</t>
  </si>
  <si>
    <t>Currently tied at eight wins each, Niagara College’s Caps, Corks and Forks competitors are heading into this year’s event especially eager to prove they have the best pairing skills to complement an elegant feast prepared by students from the School of Culinary Arts.</t>
  </si>
  <si>
    <t>https://www.niagaracollege.ca/insidenc/2024/01/31/team-wine-or-team-who-will-break-the-tie-at-this-years-caps-corks-and-forks/</t>
  </si>
  <si>
    <r>
      <rPr>
        <sz val="10"/>
        <color rgb="FF000000"/>
        <rFont val="Arial Narrow"/>
      </rPr>
      <t xml:space="preserve">Target 8.5. By 2030, achieve full and productive employment and decent work for all women and men, including for young people and persons with disabilities, and equal pay for work of equal value - </t>
    </r>
    <r>
      <rPr>
        <b/>
        <sz val="10"/>
        <color rgb="FF000000"/>
        <rFont val="Arial Narrow"/>
      </rPr>
      <t>“Our Winery and Viticulture students have been scouring the peninsula looking for the perfect VQA wines to complement the incredible dishes being prepared by our culinary students,” he said. “Our role as coaches is to help guide the process, but this is primarily a student-led process that gives them an opportunity to refine their tasting and pairing knowledge and skills in a fun, collaborative way outside of the normal curriculum.”</t>
    </r>
  </si>
  <si>
    <t>NC’s four-day Career Fair begins February 5</t>
  </si>
  <si>
    <t>Local job seekers can explore exciting job opportunities and network with potential employers at Niagara College’s Career Fair this February.
The College’s largest career event of the year will take place from 10 a.m. to 3 p.m. on Feb. 5 and 6 at the Daniel J. Patterson Campus in Niagara-on-the-Lake and on Feb. 7 and 8 at the Welland Campus.</t>
  </si>
  <si>
    <t>Career and Co-op Services</t>
  </si>
  <si>
    <t>https://www.niagaracollege.ca/insidenc/2024/02/01/niagara-colleges-four-day-career-fair-begins-february-5/</t>
  </si>
  <si>
    <r>
      <rPr>
        <sz val="10"/>
        <color rgb="FF000000"/>
        <rFont val="Arial Narrow"/>
      </rPr>
      <t xml:space="preserve">Target 8.5. By 2030, achieve full and productive employment and decent work for all women and men, including for young people and persons with disabilities, and equal pay for work of equal value - </t>
    </r>
    <r>
      <rPr>
        <b/>
        <sz val="10"/>
        <color rgb="FF000000"/>
        <rFont val="Arial Narrow"/>
      </rPr>
      <t>“NC’s Career Fair is a chance for employers to recruit for talent from a pool of candidates that, along with NC students and graduates, includes community members who are searching for work,” said Gary Bruce, Manager, Community Employment Services. “Job seekers are encouraged to attend the event to network with potential employers, explore the opportunities available to them and learn about the current job market in Niagara.”</t>
    </r>
  </si>
  <si>
    <t>That’s the spirit! Teaching Distillery rolls out its first kegged cocktail</t>
  </si>
  <si>
    <t>College distillers have ‘kegged their first cocktail.’
Visitors to the Wine Visitor + Education Centre retail store can now enjoy an Old Fashioned which is now available on tap; the first cocktail available on tap from the NC Teaching Distillery.</t>
  </si>
  <si>
    <t>https://www.niagaracollege.ca/insidenc/2024/02/02/teaching-distillery-gets-into-spirit-of-kegged-cockails/</t>
  </si>
  <si>
    <r>
      <rPr>
        <sz val="10"/>
        <color rgb="FF000000"/>
        <rFont val="Arial Narrow"/>
      </rPr>
      <t xml:space="preserve">Target 8.2. Achieve higher levels of economic productivity through diversification, technological upgrading and innovation, including through a focus on high-value added and labour-intensive sectors - </t>
    </r>
    <r>
      <rPr>
        <b/>
        <sz val="10"/>
        <color rgb="FF000000"/>
        <rFont val="Arial Narrow"/>
      </rPr>
      <t>"Products from NC’s Teaching Distillery are crafted by students in the Artisan Distilling program and available for purchase alongside products from the NC Teaching Winery and NC Teaching Brewery at the Wine Visitor + Education Centre retail store (Daniel J. Patterson Campus in Niagara-on-the-Lake)."</t>
    </r>
  </si>
  <si>
    <t>Niagara College welcomes Minister of Colleges and Universities Jill Dunlop</t>
  </si>
  <si>
    <t>Students were in the spotlight when Minister of Colleges and Universities Jill Dunlop visited Niagara College’s Daniel J. Patterson Campus in Niagara-on-the-Lake on February 1.
The minister and Niagara West MPP Sam Oosterhoff, were welcomed to campus by College President Sean Kennedy; Vice President, Academic Fiona Allan; Vice President, Research, Innovation and Strategic Initiatives Marc Nantel; Dean, Culinary, Tourism and Beverage Studies Craig Youdale; and other College representatives.</t>
  </si>
  <si>
    <t>Visits/tours/political/delegations</t>
  </si>
  <si>
    <t>https://www.niagaracollege.ca/insidenc/2024/02/02/niagara-college-welcomes-minister-of-colleges-and-universities-jill-dunlop/</t>
  </si>
  <si>
    <r>
      <rPr>
        <sz val="10"/>
        <color rgb="FF000000"/>
        <rFont val="Arial Narrow"/>
      </rPr>
      <t xml:space="preserve">Target 8.3. Promote development-oriented policies that support productive activities, decent job creation, entrepreneurship, creativity and innovation, and encourage the formalization and growth of micro-, small- and medium-sized enterprises, including through access to financial services - 
Target 9.1.  Develop quality, reliable, sustainable and resilient infrastructure, including regional and transborder infrastructure, to support economic development and human well-being, with a focus on affordable and equitable access for all - 
</t>
    </r>
    <r>
      <rPr>
        <b/>
        <sz val="10"/>
        <color rgb="FF000000"/>
        <rFont val="Arial Narrow"/>
      </rPr>
      <t xml:space="preserve">
“I was very pleased to see first-hand how Niagara College is supporting economic growth through unique programs tied to industry need, and sector-leading research activity,” said Minister Dunlop. “With expert faculty and students from around the world, Niagara College is driving innovation and growth in key industry sectors in Niagara and beyond.”</t>
    </r>
  </si>
  <si>
    <t>Teaching Brewery steps up support for women in brewing with series of Pink Boots brews</t>
  </si>
  <si>
    <t>Brewmaster students from Niagara College are getting a head start on International Women’s Day this year by brewing Pink Boots beers in support of women in the beer industry.
Not only is there a Pink Boots collaboration Brewing Day planned for International Women’s Day on March 8, several student-crafted Pink Boots brews are expected to be ready for release by then, thanks to multiple Pink Boots brewing days at the Teaching Brewery this year.</t>
  </si>
  <si>
    <t>https://www.niagaracollege.ca/insidenc/2024/02/07/teaching-brewery-steps-up-support-for-women-in-brewing-with-series-of-pink-boots-brews/</t>
  </si>
  <si>
    <r>
      <rPr>
        <sz val="10"/>
        <color rgb="FF000000"/>
        <rFont val="Arial Narrow"/>
      </rPr>
      <t xml:space="preserve">Target 8.5. By 2030, achieve full and productive employment and decent work for all women and men, including for young people and persons with disabilities, and equal pay for work of equal value
Target 10.2. By 2030, empower and promote the social, economic and political inclusion of all, irrespective of age, sex, disability, race, ethnicity, origin, religion or economic or other status
</t>
    </r>
    <r>
      <rPr>
        <b/>
        <sz val="10"/>
        <color rgb="FF000000"/>
        <rFont val="Arial Narrow"/>
      </rPr>
      <t>“The Pink Boots Society has been supporting women in brewing since 2014 by teaching useful skills, raising money for scholarships, and making the beer industry a real, constructive possibility for women. The educational strength of NC’s Brewmaster program and the Teaching Brewery along with the chance to participate in Pink Boots Collaboration Brew Day initiatives brings forth an exciting opportunity to unite, recognize and appreciate female brewers,” noted Davey. “I am so thrilled when our female brewers, create and brew their first commercial beers (second semester brewers).</t>
    </r>
  </si>
  <si>
    <t>HWAS inviting students to participate in first ever Student Mental Health Retreat</t>
  </si>
  <si>
    <t>Niagara College’s Health, Wellness &amp; Accessibility Services (HWAS) department is inviting students to participate in its first Annual Student Mental Health Retreat on Thursday, February 29 from 9 a.m. to 4 p.m. at the Daniel J. Patterson Campus in Niagara-on-the-Lake.</t>
  </si>
  <si>
    <t>Health, Wellness &amp; Accessibility Services</t>
  </si>
  <si>
    <t>https://www.niagaracollege.ca/insidenc/2024/02/09/hwas-inviting-students-to-participate-in-first-ever-student-mental-health-retreat/</t>
  </si>
  <si>
    <r>
      <rPr>
        <sz val="10"/>
        <color rgb="FF000000"/>
        <rFont val="Arial Narrow"/>
      </rPr>
      <t xml:space="preserve">Target 3.4 By 2030, reduce by one third premature mortality from non-communicable diseases through prevention and treatment and promote mental health and well-being. - 
</t>
    </r>
    <r>
      <rPr>
        <b/>
        <sz val="10"/>
        <color rgb="FF000000"/>
        <rFont val="Arial Narrow"/>
      </rPr>
      <t>"The Student Mental Health Retreat and the Mental Health and Well-being Framework align with the College’s commitment to enhancing the wholistic student experience, a key element in the Strategic Plan."</t>
    </r>
  </si>
  <si>
    <t>Niagara College strengthens ties with the United Arab Emirates (UAE) for offshore campus development</t>
  </si>
  <si>
    <t>Niagara College seeks to expand its global reach by enhancing its offshore campus operations to offer students top-quality programming while meeting the needs of local economies.
The United Arab Emirates (UAE) is one of the countries where NC is exploring opportunities to establish an overseas campus to facilitate cultural exchange and provide a globalized education that is increasingly valued in an interconnected world.</t>
  </si>
  <si>
    <t>https://www.niagaracollege.ca/insidenc/2024/02/08/niagara-college-strengthens-ties-with-the-united-arab-emirates-uae-for-offshore-campus-development/</t>
  </si>
  <si>
    <r>
      <rPr>
        <sz val="10"/>
        <color rgb="FF000000"/>
        <rFont val="Arial Narrow"/>
      </rPr>
      <t xml:space="preserve">Target 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 - 
</t>
    </r>
    <r>
      <rPr>
        <b/>
        <sz val="10"/>
        <color rgb="FF000000"/>
        <rFont val="Arial Narrow"/>
      </rPr>
      <t>“Global partnership development is critical to our objective of global reach, a key focus of Niagara College’s Strategic Plan,” said Holly Catalfamo, Senior Director of Global Education and Training. “This visit provided our guest the opportunity to meet with members of the college community to explore potential opportunities aligned with NC’s expertise. He was exceptionally impressed with our academic programming and our passionate team members.”</t>
    </r>
  </si>
  <si>
    <t>Last week of Wellbeing Month activities for students</t>
  </si>
  <si>
    <t>It’s the final week of Wellbeing Month programming for students featuring workshops, activities and events that focus on the theme “Physical and Social Health Week.”
This week’s offerings include a free skate on February 16 (2-4 p.m.) at the Welland Main Area that is open to all NC employees, students and their families. Please bring your own skates and helmets, as there will be no equipment rental available.</t>
  </si>
  <si>
    <t>https://www.niagaracollege.ca/insidenc/2024/02/12/wellbeing-month-initiatives/</t>
  </si>
  <si>
    <t>NC hosting REDress Project event with Brock University Feb. 14</t>
  </si>
  <si>
    <t>Powerful red dress displays are once again hanging at Niagara College campuses this February to honour Missing and Murdered Indigenous Women, Girls (MMIWG) and Two Spirit, Lesbian, Gay, Bisexual, Transgender, Queer, Questioning, Intersex and Asexual (2SLGBTQQIA+) people.</t>
  </si>
  <si>
    <t>https://www.niagaracollege.ca/insidenc/2024/02/12/nc-hosting-redress-project-event-with-brock-university-feb-14/</t>
  </si>
  <si>
    <r>
      <rPr>
        <sz val="10"/>
        <color rgb="FF000000"/>
        <rFont val="Arial Narrow"/>
      </rPr>
      <t>Target 5.1.  End all forms of discrimination against all women and girls everywhere - "</t>
    </r>
    <r>
      <rPr>
        <b/>
        <sz val="10"/>
        <color rgb="FF000000"/>
        <rFont val="Arial Narrow"/>
      </rPr>
      <t xml:space="preserve">The displays aim to raise awareness for the REDress Project and serve as visual reminders of the violence and injustices suffered by MMIWG and 2SLGTBQQIA+ people." 
</t>
    </r>
    <r>
      <rPr>
        <sz val="10"/>
        <color rgb="FF000000"/>
        <rFont val="Arial Narrow"/>
      </rPr>
      <t>Target 10.2. By 2030, empower and promote the social, economic and political inclusion of all, irrespective of age, sex, disability, race, ethnicity, origin, religion or economic or other status</t>
    </r>
    <r>
      <rPr>
        <b/>
        <sz val="10"/>
        <color rgb="FF000000"/>
        <rFont val="Arial Narrow"/>
      </rPr>
      <t xml:space="preserve"> - “Together, we will actively participate in the REDress project, using our collective efforts to amplify the voices of our community members affected and contribute to the dialogue surrounding this ongoing issue. By joining forces with Brock University, our intention is to create a community of support, education, and advocacy to address the MMIW crisis.”</t>
    </r>
  </si>
  <si>
    <t>Sweet success for Niagara pastry chef, professor</t>
  </si>
  <si>
    <t>Checking email is like a box of chocolates-for Baking and Pastry Arts Program Coordinator Catherine O’Donnell – and on a day in mid-January she received the sweetest surprise.
O’Donnell learned that she had been selected as a juror for the World Chocolate Masters -known as the most thrilling chocolate competition on the planet – and she didn’t even know she was being considered for the honour.</t>
  </si>
  <si>
    <t>https://www.niagaracollege.ca/insidenc/2024/02/13/sweet-success-for-niagara-pastry-chef-professor-catherine-odonnell-hand-picked-as-juror-for-world-chocolate-masters/</t>
  </si>
  <si>
    <r>
      <rPr>
        <sz val="10"/>
        <color rgb="FF000000"/>
        <rFont val="Arial Narrow"/>
      </rPr>
      <t xml:space="preserve">Target 4.3.  By 2030, ensure equal access for all women and men to affordable and quality technical, vocational and tertiary education, including university - 
Target 5.5.  Ensure women’s full and effective participation and equal opportunities for leadership at all levels of decisionmaking in political, economic and public life - 
</t>
    </r>
    <r>
      <rPr>
        <b/>
        <sz val="10"/>
        <color rgb="FF000000"/>
        <rFont val="Arial Narrow"/>
      </rPr>
      <t>“Catherine O’Donnell’s selection as a judge signifies our commitment to diversity and excellence in the culinary world. As the only female chef on the panel, Catherine brings a unique perspective and expertise that enriches the evaluation process,” said Laurence Torcherie, Chocolate Academy Project Coordinator – Montréal. “Catherine embodies unparalleled dedication, with a career coaching and judging top pastry chefs worldwide. Her diverse roles as a business owner, professor, mentor, and coach underscore her unwavering commitment to excellence.</t>
    </r>
  </si>
  <si>
    <t>LEAD Panel event will explore women’s success and challenges in male-dominated industries</t>
  </si>
  <si>
    <t>Niagara College’s Leadership Exploration and Development Program (LEAD) is proud to present a thought-provoking panel discussion on February 21, inviting the NC community to delve into the success and challenges women face while working in traditionally male-dominated industries.</t>
  </si>
  <si>
    <t>Centre for Student Engagement and Leadership</t>
  </si>
  <si>
    <t>https://www.niagaracollege.ca/insidenc/2024/02/16/lead-panel-event-will-explore-womens-success-and-challenges-in-male-dominated-industries/</t>
  </si>
  <si>
    <r>
      <rPr>
        <sz val="10"/>
        <color rgb="FF000000"/>
        <rFont val="Arial Narrow"/>
      </rPr>
      <t xml:space="preserve">Target 10.2. By 2030, empower and promote the social, economic and political inclusion of all, irrespective of age, sex, disability, race, ethnicity, origin, religion or economic or other status - </t>
    </r>
    <r>
      <rPr>
        <b/>
        <sz val="10"/>
        <color rgb="FF000000"/>
        <rFont val="Arial Narrow"/>
      </rPr>
      <t>“This LEAD Panel will foster a necessary conversation around women’s experiences in professional environments, addressing a prevalent topic in society today.”</t>
    </r>
  </si>
  <si>
    <t>International Women’s Day – Inspire Inclusion</t>
  </si>
  <si>
    <t>Niagara College’s Libraries and Learning Commons and the Human Resources department will welcome three inspiring women to campus on Tuesday, March 5 from 10 to 11:30 a.m. for Living Library #9: International Women’s Day – Inspire Inclusion.
The panel event will feature Jennifer Dockstader (Executive Director, Fort Erie Native Friendship Centre), Zakia Hamdani (Equity Consultant, District School Board of Niagara), and Cassandra Ogunniyi (Manager, Diversity, Equity, Inclusion and Indigenous Relations in the Growth, Strategy, and Economic Development Department at Niagara Region), who, through their work, inspire inclusion in their organizations and within their communities.</t>
  </si>
  <si>
    <t>Libraries and Learning Commons</t>
  </si>
  <si>
    <t>https://www.niagaracollege.ca/insidenc/2024/02/22/register-for-mar-5-living-library-event-international-womens-day-inspire-inclusion/</t>
  </si>
  <si>
    <r>
      <rPr>
        <sz val="10"/>
        <color rgb="FF000000"/>
        <rFont val="Arial Narrow"/>
      </rPr>
      <t xml:space="preserve">Target 5.1.  End all forms of discrimination against all women and girls everywhere - </t>
    </r>
    <r>
      <rPr>
        <b/>
        <sz val="10"/>
        <color rgb="FF000000"/>
        <rFont val="Arial Narrow"/>
      </rPr>
      <t>Moderated by NC’s Samah Sabra, Director, EDI and Accessibility, Human Resources, the event celebrates the 2024 theme for International Women’s Day (March 8), “Inspire Inclusion,” which focuses on the collective effort needed to enhance equity and inclusivity within our community. Attendees will have the opportunity to ask questions throughout the presentation to learn from the guest panelists</t>
    </r>
  </si>
  <si>
    <t>Team Wine or Team Beer: Who will break the tie at NC’s Caps, Corks and Forks?</t>
  </si>
  <si>
    <t>https://www.niagaracollege.ca/insidenc/2024/02/22/team-wine-or-team-beer-who-will-break-the-tie-at-ncs-caps-corks-and-forks/</t>
  </si>
  <si>
    <r>
      <rPr>
        <sz val="10"/>
        <color rgb="FF000000"/>
        <rFont val="Arial Narrow"/>
      </rPr>
      <t xml:space="preserve">Target 4.4.  By 2030, substantially increase the number of youth and adults who have relevant skills, including technical and vocational skills, for employment, decent jobs and entrepreneurship - </t>
    </r>
    <r>
      <rPr>
        <b/>
        <sz val="10"/>
        <color rgb="FF000000"/>
        <rFont val="Arial Narrow"/>
      </rPr>
      <t>“I’m excited to see the development of our students from both (the) back and front of the house presenting their skills to such a prestigious event,” Oliveira said, adding that by grading the culinary students on their work, it “makes things a lot more exciting.”</t>
    </r>
  </si>
  <si>
    <t>Support students in need and donate gently used items at Day of Reflection</t>
  </si>
  <si>
    <t>Help make a meaningful impact on the NC student community by donating gently used items to the Free Store organized by NC’s Sustainability and Student Engagement departments.
At the upcoming Day of Reflection on Wednesday, February 28, NC staff and faculty are encouraged to drop off donations of lightly used clothing, shoes, accessories, and small household items to the Athletics desk. Please note that we cannot accept food, undergarments, soiled or stained items, or large items that would be difficult for students to transport home.</t>
  </si>
  <si>
    <t>Sustainability / Athletics and Student Engagement</t>
  </si>
  <si>
    <t>https://www.niagaracollege.ca/insidenc/2024/02/22/support-students-in-need-and-donate-gently-used-items-at-day-of-reflection/</t>
  </si>
  <si>
    <r>
      <rPr>
        <sz val="10"/>
        <color rgb="FF000000"/>
        <rFont val="Arial Narrow"/>
      </rPr>
      <t xml:space="preserve">Target 12.5. By 2030, substantially reduce waste generation through prevention, reduction, recycling and reuse - </t>
    </r>
    <r>
      <rPr>
        <b/>
        <sz val="10"/>
        <color rgb="FF000000"/>
        <rFont val="Arial Narrow"/>
      </rPr>
      <t>On March 6, NC’s Sustainability and Student Engagement departments will host the Free Store where all donated items will be available for students to browse and “shop” free of charge.</t>
    </r>
  </si>
  <si>
    <t>Niagara College to host DSBN’s 26th Annual Technological Skills Challenge</t>
  </si>
  <si>
    <t>On February 28, Niagara College will host 350 Niagara high school students as they compete across many different disciplines in the District School Board of Niagara’s (DSBN) 26th annual Technological Skills Challenge.</t>
  </si>
  <si>
    <t>School of Trades / School of Technology</t>
  </si>
  <si>
    <t>https://www.niagaracollege.ca/insidenc/2024/02/26/niagara-college-to-host-dsbns-26th-annual-technological-skills-challenge/</t>
  </si>
  <si>
    <r>
      <rPr>
        <sz val="10"/>
        <color rgb="FF000000"/>
        <rFont val="Arial Narrow"/>
      </rPr>
      <t xml:space="preserve">Target 4.4.  By 2030, substantially increase the number of youth and adults who have relevant skills, including technical and vocational skills, for employment, decent jobs and entrepreneurship - </t>
    </r>
    <r>
      <rPr>
        <b/>
        <sz val="10"/>
        <color rgb="FF000000"/>
        <rFont val="Arial Narrow"/>
      </rPr>
      <t>“DSBN students have been working with our highly skilled technology teachers, and now have the opportunity during these Challenges to enhance and build on their skills,” said Roy Smith, DSBN Technology and SHSM Consultant. “Students can apply problem solving techniques, leadership abilities, and creative ideas to real-world applications on their way to successful careers in the skilled trades.”</t>
    </r>
  </si>
  <si>
    <t>Stories from the Underground Railroad: Lezlie Harper speaks at NC about Black history in Niagara</t>
  </si>
  <si>
    <t>Lezlie Harper, who runs local tours about Black History in Canada, says that while most folks know that enslaved people came to Canada via the Underground Railroad, they don’t know what happened to them after they arrived.
Harper – whose enslaved ancestors from Kentucky settled in Fort Erie in 1851 – answered that question and more during her talk at NC on Feb. 7 as part of a series of College activities in honour of Black History Month.</t>
  </si>
  <si>
    <t>https://www.niagaracollege.ca/insidenc/2024/02/12/stories-from-the-underground-railroad-lezlie-harper-speaks-at-nc-about-black-history-in-niagara/</t>
  </si>
  <si>
    <r>
      <rPr>
        <sz val="10"/>
        <color rgb="FF000000"/>
        <rFont val="Arial Narrow"/>
      </rPr>
      <t xml:space="preserve">Target 10.2. By 2030, empower and promote the social, economic and political inclusion of all, irrespective of age, sex, disability, race, ethnicity, origin, religion or economic or other status -
Target 16.1. Significantly reduce all forms of violence and related death rates everywhere - 
</t>
    </r>
    <r>
      <rPr>
        <b/>
        <sz val="10"/>
        <color rgb="FF000000"/>
        <rFont val="Arial Narrow"/>
      </rPr>
      <t>“One of the things that we learned to do as a black Canadian in particular is we know that racism comes out of fear…. I had to keep moving forward. If someone wanted to be racist towards me, that’s their problem… That’s their hate. That’s their dark soul. It’s not mine.”</t>
    </r>
  </si>
  <si>
    <t>February 22 marks National Human Trafficking Awareness Day in Canada</t>
  </si>
  <si>
    <t>February 22 marks the National Human Trafficking Awareness Day in Canada. Take this time to understand more about this crime and help support those who may be impacted. Learn more at the Canadian Centre to End Human Trafficking and Canadian Human Trafficking Hotline.</t>
  </si>
  <si>
    <t>Student Rights and Responsibilities Office</t>
  </si>
  <si>
    <t>https://www.niagaracollege.ca/insidenc/2024/02/20/february-22-marks-national-human-trafficking-awareness-day-in-canada/</t>
  </si>
  <si>
    <r>
      <rPr>
        <sz val="10"/>
        <color rgb="FF000000"/>
        <rFont val="Arial Narrow"/>
      </rPr>
      <t xml:space="preserve">Target 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
Target 5.2.  Eliminate all forms of violence against all women and girls in the public and private spheres, including trafficking and sexual and other types of exploitation - </t>
    </r>
    <r>
      <rPr>
        <b/>
        <sz val="10"/>
        <color rgb="FF000000"/>
        <rFont val="Arial Narrow"/>
      </rPr>
      <t>Niagara College is committed to supporting those who have been impacted by sexual and gender-based violence. NC has a dedicated Sexual Violence Prevention &amp; Response coordinator, Elysia Dardarian, who employs a trauma informed and survivor centered approach to supporting students impacted by this type of violence.</t>
    </r>
  </si>
  <si>
    <t>BWR IFS leaders help students develop global competencies on Winter 2024 trips</t>
  </si>
  <si>
    <t>Members of the Niagara College community will enhance their global competencies in two Be World Ready (BWR) International Field Studies (IFS) trips this winter.
The Costa Rica and Portugal itineraries will provide students, faculty, and staff with unique professional and personal development opportunities from February 24 to March 3.</t>
  </si>
  <si>
    <t>https://www.niagaracollege.ca/insidenc/2024/02/23/bwr-ifs-leaders-help-students-develop-global-competencies-on-winter-2024-trips/</t>
  </si>
  <si>
    <r>
      <rPr>
        <sz val="10"/>
        <color rgb="FF000000"/>
        <rFont val="Arial Narrow"/>
      </rPr>
      <t xml:space="preserve">Target 3.4 By 2030, reduce by one third premature mortality from non-communicable diseases through prevention and treatment and promote mental health and well-being. - </t>
    </r>
    <r>
      <rPr>
        <b/>
        <sz val="10"/>
        <color rgb="FF000000"/>
        <rFont val="Arial Narrow"/>
      </rPr>
      <t xml:space="preserve">The Costa Rica – Blue Zone Wellness itinerary includes learning firsthand about health and wellness in a Blue Zone community, which is an area where residents enjoy an extraordinarily long and healthy lifespan.
</t>
    </r>
    <r>
      <rPr>
        <sz val="10"/>
        <color rgb="FF000000"/>
        <rFont val="Arial Narrow"/>
      </rPr>
      <t>Target 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 -</t>
    </r>
    <r>
      <rPr>
        <b/>
        <sz val="10"/>
        <color rgb="FF000000"/>
        <rFont val="Arial Narrow"/>
      </rPr>
      <t xml:space="preserve"> “This trip will strengthen my teaching strategy by providing numerous case studies, research area suggestions, and simulation exercises. I am confident this trip will surely help me to modify, incorporate and possibly re-orient my teaching techniques leading to a richer learning experience for the students.”</t>
    </r>
  </si>
  <si>
    <t>Raul Guerrero</t>
  </si>
  <si>
    <t>NC International Development Week 2024 spotlights commitment to Sustainable Development Goals</t>
  </si>
  <si>
    <t>During International Development Week (IDW) 2024 at Niagara College, captivating activities involving students and staff showcased how NC integrates the United Nations Sustainable Development Goals (SDGs) into its global projects.
The events, held on February 5 at the Welland Campus and February 7 at the Daniel J. Patterson Campus in Niagara-on-the-Lake, were a collaboration between NC’s Global Education Projects, Be World Ready, and the Sustainability office.</t>
  </si>
  <si>
    <t>https://www.niagaracollege.ca/insidenc/2024/02/28/nc-international-development-week-2024-spotlights-commitment-to-sustainable-development-goals/</t>
  </si>
  <si>
    <t>“As a signatory of the SDG Accord, NC is committed to supporting the SDGs, and this was just one example of how this commitment is being operationalized to positively impact the work we do in Niagara and around the world,” said NC’s Manager of Sustainability Taryn Wilkinson. “One of the events was supporting students in learning about the transformative projects and sustainability-related work happening in their home countries. It was also a great opportunity for employees to share their projects and how they are contributing to the SDGs.”
The Crafting Women Brewmasters in Bhutan.
A snapshot of projects completed in collaboration with the United Nations Educational, Scientific and Cultural Organization (UNESCO) International Centre for Technical and Vocational Education and Training (UNEVOC), such as the UNEVOC Toolkits for TVET Providers – Creating an Online Platform of Information on Free-to-use Toolkits.
Three recent projects in Kenya with a focus on the Gender Equality Policies and Training project
NC’s strategic partnership development in the Caribbean community and the further global engagement opportunities that have emerged, such as those within the Skills to Access the Green Economy (SAGE) program.</t>
  </si>
  <si>
    <t>NC’s global projects foster sustainability and gender equality in Africa and the Caribbean</t>
  </si>
  <si>
    <t>This fall, Niagara College’s Global Education Projects (GEP) team traveled to four countries in Africa and the Caribbean to develop project activities and new partnerships focused on sustainability and gender equality.
The January 29 edition of Colleges and Institutes Canada (CICan) International Partnerships highlighted many of NC’s activities in those locations, including the newly secured project under CICan’s Kenya Blue Economy Skills Training Program (KBEST).</t>
  </si>
  <si>
    <t>https://www.niagaracollege.ca/insidenc/2024/03/01/ncs-global-projects-foster-sustainability-and-gender-equality-in-africa-and-the-caribbean/</t>
  </si>
  <si>
    <r>
      <rPr>
        <sz val="10"/>
        <color rgb="FF000000"/>
        <rFont val="Arial Narrow"/>
      </rPr>
      <t xml:space="preserve">Target 4.5.  By 2030, eliminate gender disparities in education and ensure equal access to all levels of education and vocational training for the vulnerable, including persons with disabilities, indigenous peoples and children in vulnerable situations 
Target 5.5.  Ensure women’s full and effective participation and equal opportunities for leadership at all levels of decisionmaking in political, economic and public life 
Target 8.6. By 2020, substantially reduce the proportion of youth not in employment, education or training
Target 17.9. Enhance international support for implementing effective and targeted capacity-building in developing countries to support national plans to implement all the sustainable development goals, including through North-South, South-South and triangular cooperation
Target 13.3. Improve education, awareness-raising and human and institutional capacity on climate change mitigation, adaptation, impact reduction and early warning
Target 7.A.  By 2030, enhance international cooperation to facilitate access to clean energy research and technology, including renewable energy, energy efficiency and advanced and cleaner fossil-fuel technology, and promote investment in energy infrastructure and clean energy technology
- </t>
    </r>
    <r>
      <rPr>
        <b/>
        <sz val="10"/>
        <color rgb="FF000000"/>
        <rFont val="Arial Narrow"/>
      </rPr>
      <t>KBEST aims to support skills development in key economic sectors, to position the country as a competitive presence in the global blue economy, connecting Canadian colleges and institutes with technical and vocational training (TVET) institutions. The program focuses on training for women, youth, and vulnerable populations.
In Jamaica, the NC team developed activities as part of the Skills to Access the Green Economy (SAGE) project from October 15 to 21.</t>
    </r>
  </si>
  <si>
    <t>Participate in Open Education Week at NC, March 4 – 8</t>
  </si>
  <si>
    <t xml:space="preserve">Come and celebrate OE Week 2024 with Niagara College Libraries and Learning Commons.
Held every March, OE Week is a time to applaud the achievements of our fellow open educators and to bring awareness to the various causes of Open Education. OE Week at Niagara College Libraries and Learning Commons has a strong focus on promoting the adoption, adaptation, and creation of Open Educational Resources at Niagara College.
</t>
  </si>
  <si>
    <t>https://www.niagaracollege.ca/insidenc/2024/03/01/participate-in-open-education-week-at-nc-march-4-8/</t>
  </si>
  <si>
    <r>
      <rPr>
        <sz val="10"/>
        <color rgb="FF000000"/>
        <rFont val="Arial Narrow"/>
      </rPr>
      <t xml:space="preserve">Target 4.3.  By 2030, ensure equal access for all women and men to affordable and quality technical, vocational and tertiary education, including university - </t>
    </r>
    <r>
      <rPr>
        <b/>
        <sz val="10"/>
        <color rgb="FF000000"/>
        <rFont val="Arial Narrow"/>
      </rPr>
      <t xml:space="preserve">Held every March, OE Week is a time to applaud the achievements of our fellow open educators and to bring awareness to the various causes of Open Education. OE Week at Niagara College Libraries and Learning Commons has a strong focus on promoting the adoption, adaptation, and creation of Open Educational Resources at Niagara College. </t>
    </r>
  </si>
  <si>
    <t>Black Student Association celebrates club rebrand during Black History Month</t>
  </si>
  <si>
    <t>Niagara College Student Administrative Council (NCSAC) club, the Black Student Association (BSA), recently marked a significant milestone with a rebranding initiative revealed during Black History Month festivities in February. Formerly known as the Afro-Caribbean Association, the club announced its new identity at the Black History Month Party! Rep Your Flag Edition on February 16.</t>
  </si>
  <si>
    <t>https://www.niagaracollege.ca/insidenc/2024/03/06/black-student-association-celebrates-club-rebrand-during-black-history-month/</t>
  </si>
  <si>
    <r>
      <rPr>
        <sz val="10"/>
        <color rgb="FF000000"/>
        <rFont val="Arial Narrow"/>
      </rPr>
      <t xml:space="preserve">Target 10.2. By 2030, empower and promote the social, economic and political inclusion of all, irrespective of age, sex, disability, race, ethnicity, origin, religion or economic or other status - </t>
    </r>
    <r>
      <rPr>
        <b/>
        <sz val="10"/>
        <color rgb="FF000000"/>
        <rFont val="Arial Narrow"/>
      </rPr>
      <t>“By incorporating ‘Black students’ into the club’s name, I aimed to include all members of our diverse community,” said Stanley. “Through this rebrand, my hope is for all Black students at NC to feel welcome in the club and to reach greater engagement and outreach across our campuses.”</t>
    </r>
  </si>
  <si>
    <t>Niagara College’s global initiatives foster gender equity and inclusion around the world</t>
  </si>
  <si>
    <t>International Women’s Day (IWD) recognizes the achievements of women and marks a call to action for accelerating gender parity. Over 100 countries will be celebrating IWD on March 8 with this year’s theme Invest in Women: Accelerate Progress.</t>
  </si>
  <si>
    <t>https://www.niagaracollege.ca/insidenc/2024/03/08/niagara-colleges-global-initiatives-foster-gender-equity-and-inclusion-around-the-world/</t>
  </si>
  <si>
    <r>
      <rPr>
        <sz val="10"/>
        <color rgb="FF000000"/>
        <rFont val="Arial Narrow"/>
      </rPr>
      <t xml:space="preserve">Target 5.1.  End all forms of discrimination against all women and girls everywhere - </t>
    </r>
    <r>
      <rPr>
        <b/>
        <sz val="10"/>
        <color rgb="FF000000"/>
        <rFont val="Arial Narrow"/>
      </rPr>
      <t>Niagara College prioritizes supporting gender equity and inclusion around the world through projects in several countries. These projects support Canada’s Feminist International Assistance Policy (FIAP) and demonstrate NC’s commitment to the United Nations 17 Sustainable Development Goals (SDGs), specifically SDG number 5 – Gender Equality.</t>
    </r>
  </si>
  <si>
    <t>Prioritizing Social Inclusion and Environmental Sustainability emphasized at Day of Reflection</t>
  </si>
  <si>
    <t>More than 500 employees – many dressed in pink – filled the Simplii Financial Athletic Centre at the Welland Campus, Feb. 28, for Day of Reflection, NC’s annual tradition that brings the college community together for collaboration, learning and reflection of the past year and the opportunities that lie ahead.
With a theme of ‘Social Inclusion and Environmental Sustainability,’ the half-day event featured a panel discussion and break-out sessions that gave employees a better understanding of the work being done in this area at Niagara College, and how everyone at the college plays a critical role in it.</t>
  </si>
  <si>
    <t>NC Sustainability</t>
  </si>
  <si>
    <t>https://www.niagaracollege.ca/insidenc/2024/03/07/prioritizing-social-inclusion-and-environmental-sustainability-emphasized-at-day-of-reflection/</t>
  </si>
  <si>
    <r>
      <rPr>
        <sz val="10"/>
        <color rgb="FF000000"/>
        <rFont val="Arial Narrow"/>
      </rPr>
      <t xml:space="preserve">Target 10.2. By 2030, empower and promote the social, economic and political inclusion of all, irrespective of age, sex, disability, race, ethnicity, origin, religion or economic or other status - </t>
    </r>
    <r>
      <rPr>
        <b/>
        <sz val="10"/>
        <color rgb="FF000000"/>
        <rFont val="Arial Narrow"/>
      </rPr>
      <t>Keeping in line with environmental sustainability, NC’s Sustainability and Student Engagement departments put out a call for donations of small household items and clothing, and invited staff and faculty to drop off their donations during Day of Reflection.</t>
    </r>
  </si>
  <si>
    <t xml:space="preserve">SUSTAINABILITY PROJECTS DATABASE </t>
  </si>
  <si>
    <t>PROJECT TITLE</t>
  </si>
  <si>
    <t>PROJECT DESCRIPTION</t>
  </si>
  <si>
    <t>PROJECT TYPE</t>
  </si>
  <si>
    <t>NC SUSTAINABILITY WEB SITELINK</t>
  </si>
  <si>
    <t>SDG MAPPING</t>
  </si>
  <si>
    <t>SDG GOALS &amp; TARGETS</t>
  </si>
  <si>
    <t>Belows is a comprehensive list of each of the Sustainable Development Goals and associated targets to assist in mapping your course and program lessons and activities.</t>
  </si>
  <si>
    <t>GOAL 1. NO POVERTY</t>
  </si>
  <si>
    <t>End poverty in all its forms everywhere</t>
  </si>
  <si>
    <r>
      <t>Target 1.1.</t>
    </r>
    <r>
      <rPr>
        <sz val="7"/>
        <color rgb="FF000000"/>
        <rFont val="Arial"/>
        <family val="2"/>
      </rPr>
      <t xml:space="preserve">  </t>
    </r>
    <r>
      <rPr>
        <sz val="12"/>
        <color rgb="FF000000"/>
        <rFont val="Arial"/>
        <family val="2"/>
      </rPr>
      <t>By 2030, eradicate extreme poverty for all people everywhere, currently measured as people living on less than $1.25 a day</t>
    </r>
  </si>
  <si>
    <r>
      <t>Target 1.2.</t>
    </r>
    <r>
      <rPr>
        <sz val="7"/>
        <color rgb="FF000000"/>
        <rFont val="Arial"/>
        <family val="2"/>
      </rPr>
      <t xml:space="preserve">  </t>
    </r>
    <r>
      <rPr>
        <sz val="12"/>
        <color rgb="FF000000"/>
        <rFont val="Arial"/>
        <family val="2"/>
      </rPr>
      <t>By 2030, reduce at least by half the proportion of men, women and children of all ages living in poverty in all its dimensions according to national definitions</t>
    </r>
  </si>
  <si>
    <r>
      <t>Target 1.3.</t>
    </r>
    <r>
      <rPr>
        <sz val="7"/>
        <color rgb="FF000000"/>
        <rFont val="Arial"/>
        <family val="2"/>
      </rPr>
      <t xml:space="preserve">  </t>
    </r>
    <r>
      <rPr>
        <sz val="12"/>
        <color rgb="FF000000"/>
        <rFont val="Arial"/>
        <family val="2"/>
      </rPr>
      <t>Implement nationally appropriate social protection systems and measures for all, including floors, and by 2030 achieve substantial coverage of the poor and the vulnerable</t>
    </r>
  </si>
  <si>
    <r>
      <t>Target 1.4.</t>
    </r>
    <r>
      <rPr>
        <sz val="7"/>
        <color rgb="FF000000"/>
        <rFont val="Arial"/>
        <family val="2"/>
      </rPr>
      <t xml:space="preserve">  </t>
    </r>
    <r>
      <rPr>
        <sz val="12"/>
        <color rgb="FF000000"/>
        <rFont val="Arial"/>
        <family val="2"/>
      </rPr>
      <t>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t>
    </r>
  </si>
  <si>
    <t>Target 1.5. By 2030, build the resilience of the poor and those in vulnerable situations and reduce their exposure and vulnerability to climate-related extreme events and other economic, social and environmental shocks and disasters</t>
  </si>
  <si>
    <r>
      <t>Target 1.A.</t>
    </r>
    <r>
      <rPr>
        <sz val="7"/>
        <color rgb="FF000000"/>
        <rFont val="Arial"/>
        <family val="2"/>
      </rPr>
      <t xml:space="preserve">  </t>
    </r>
    <r>
      <rPr>
        <sz val="12"/>
        <color rgb="FF000000"/>
        <rFont val="Arial"/>
        <family val="2"/>
      </rPr>
      <t>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t>
    </r>
  </si>
  <si>
    <r>
      <t>Target 1.B.</t>
    </r>
    <r>
      <rPr>
        <sz val="7"/>
        <color rgb="FF000000"/>
        <rFont val="Arial"/>
        <family val="2"/>
      </rPr>
      <t xml:space="preserve">  </t>
    </r>
    <r>
      <rPr>
        <sz val="12"/>
        <color rgb="FF000000"/>
        <rFont val="Arial"/>
        <family val="2"/>
      </rPr>
      <t>Create sound policy frameworks at the national, regional and international levels, based on pro-poor and gender-sensitive development strategies, to support accelerated investment in poverty eradication actions</t>
    </r>
  </si>
  <si>
    <t>GOAL 2. ZERO HUNGER</t>
  </si>
  <si>
    <t>End hunger, achieve food security and improved nutrition and promote sustainable agriculture</t>
  </si>
  <si>
    <t>Target 2.1 By 2030, end hunger and ensure access by all people, in particular the poor and people in vulnerable situations, including infants, to safe, nutritious and sufficient food all year round.</t>
  </si>
  <si>
    <t>Target 2.2 By 2030, end all forms of malnutrition, including achieving, by 2025, the internationally agreed targets on stunting and wasting in children under 5 years of age, and address the nutritional needs of adolescent girls, pregnant and lactating women and older persons.</t>
  </si>
  <si>
    <t>Target 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</si>
  <si>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Target 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</si>
  <si>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Target 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t>
  </si>
  <si>
    <r>
      <t>Target 2.A.</t>
    </r>
    <r>
      <rPr>
        <sz val="7"/>
        <color theme="1"/>
        <rFont val="Arial"/>
        <family val="2"/>
      </rPr>
      <t xml:space="preserve">  </t>
    </r>
    <r>
      <rPr>
        <sz val="12"/>
        <color theme="1"/>
        <rFont val="Arial"/>
        <family val="2"/>
      </rPr>
      <t>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r>
  </si>
  <si>
    <t>Target 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t>
  </si>
  <si>
    <t>Target 2.C Adopt measures to ensure the proper functioning of food commodity markets and their derivatives and facilitate timely access to market information, including on food reserves, in order to help limit extreme food price volatility.</t>
  </si>
  <si>
    <t>GOAL 3. GOOD HEALTH AND WELL-BEING</t>
  </si>
  <si>
    <t>Ensure healthy lives and promote well-being for all at all ages</t>
  </si>
  <si>
    <t>Target 3.1 By 2030, reduce the global maternal mortality ratio to less than 70 per 100,000 live births.</t>
  </si>
  <si>
    <t>Target 3.2 By 2030, end preventable deaths of newborns and children under 5 years of age, with all countries aiming to reduce neonatal mortality to at least as low as 12 per 1,000 live births and under-5 mortality to at least as low as 25 per 1,000 live births.</t>
  </si>
  <si>
    <t>Target 3.3 By 2030, end the epidemics of AIDS, tuberculosis, malaria and neglected tropical diseases and combat hepatitis, water-borne diseases and other communicable diseases.</t>
  </si>
  <si>
    <t>Target 3.4 By 2030, reduce by one third premature mortality from non-communicable diseases through prevention and treatment and promote mental health and well-being.</t>
  </si>
  <si>
    <t>Target 3.5 Strengthen the prevention and treatment of substance abuse, including narcotic drug abuse and harmful use of alcohol.</t>
  </si>
  <si>
    <t>Target 3.6 By 2020, halve the number of global deaths and injuries from road traffic accidents.</t>
  </si>
  <si>
    <t>Target 3.7 By 2030, ensure universal access to sexual and reproductive health-care services, including for family planning, information and education, and the integration of reproductive health into national strategies and programmes.</t>
  </si>
  <si>
    <t>Target 3.9 By 2030, substantially reduce the number of deaths and illnesses from hazardous chemicals and air, water and soil pollution and contamination.</t>
  </si>
  <si>
    <t>Target 3.A Strengthen the implementation of the World Health Organization Framework Convention on Tobacco Control in all countries, as appropriate</t>
  </si>
  <si>
    <t>Target 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 Related Aspects of Intellectual Property Rights regarding flexibilities to protect public health, and, in particular, provide access to medicines for all.</t>
  </si>
  <si>
    <t>Target 3.C Substantially increase health financing and the recruitment, development, training and retention of the health workforce in developing countries, especially in least developed countries and small island developing States.</t>
  </si>
  <si>
    <t>Target 3.D Strengthen the capacity of all countries, in particular developing countries, for early warning, risk reduction and management of national and global health risks.</t>
  </si>
  <si>
    <r>
      <t>GOAL 4.</t>
    </r>
    <r>
      <rPr>
        <b/>
        <sz val="7"/>
        <color rgb="FF2F5496"/>
        <rFont val="Arial"/>
        <family val="2"/>
      </rPr>
      <t> </t>
    </r>
    <r>
      <rPr>
        <b/>
        <sz val="16"/>
        <color rgb="FF2F5496"/>
        <rFont val="Arial"/>
        <family val="2"/>
      </rPr>
      <t>QUALITY EDUCATION</t>
    </r>
  </si>
  <si>
    <t>Ensure inclusive and equitable quality education and promote lifelong learning opportunities for all</t>
  </si>
  <si>
    <r>
      <t>Target 4.1.</t>
    </r>
    <r>
      <rPr>
        <sz val="7"/>
        <color theme="1"/>
        <rFont val="Arial"/>
        <family val="2"/>
      </rPr>
      <t xml:space="preserve">  </t>
    </r>
    <r>
      <rPr>
        <sz val="12"/>
        <color theme="1"/>
        <rFont val="Arial"/>
        <family val="2"/>
      </rPr>
      <t>By 2030, ensure that all girls and boys complete free, equitable and quality primary and secondary education leading to relevant and Goal-4 effective learning outcomes</t>
    </r>
  </si>
  <si>
    <r>
      <t>Target 4.2.</t>
    </r>
    <r>
      <rPr>
        <sz val="7"/>
        <color theme="1"/>
        <rFont val="Arial"/>
        <family val="2"/>
      </rPr>
      <t xml:space="preserve">  </t>
    </r>
    <r>
      <rPr>
        <sz val="12"/>
        <color theme="1"/>
        <rFont val="Arial"/>
        <family val="2"/>
      </rPr>
      <t>By 2030, ensure that all girls and boys have access to quality early childhood development, care and preprimary education so that they are ready for primary education</t>
    </r>
  </si>
  <si>
    <r>
      <t>Target 4.3.</t>
    </r>
    <r>
      <rPr>
        <sz val="7"/>
        <color theme="1"/>
        <rFont val="Arial"/>
        <family val="2"/>
      </rPr>
      <t xml:space="preserve">  </t>
    </r>
    <r>
      <rPr>
        <sz val="12"/>
        <color theme="1"/>
        <rFont val="Arial"/>
        <family val="2"/>
      </rPr>
      <t>By 2030, ensure equal access for all women and men to affordable and quality technical, vocational and tertiary education, including university</t>
    </r>
  </si>
  <si>
    <t>Target 4.4.  By 2030, substantially increase the number of youth and adults who have relevant skills, including technical and vocational skills, for employment, decent jobs and entrepreneurship</t>
  </si>
  <si>
    <r>
      <t>Target 4.5.</t>
    </r>
    <r>
      <rPr>
        <sz val="7"/>
        <color theme="1"/>
        <rFont val="Arial"/>
        <family val="2"/>
      </rPr>
      <t xml:space="preserve">  </t>
    </r>
    <r>
      <rPr>
        <sz val="12"/>
        <color theme="1"/>
        <rFont val="Arial"/>
        <family val="2"/>
      </rPr>
      <t>By 2030, eliminate gender disparities in education and ensure equal access to all levels of education and vocational training for the vulnerable, including persons with disabilities, indigenous peoples and children in vulnerable situations</t>
    </r>
  </si>
  <si>
    <r>
      <t>Target 4.6.</t>
    </r>
    <r>
      <rPr>
        <sz val="7"/>
        <color theme="1"/>
        <rFont val="Arial"/>
        <family val="2"/>
      </rPr>
      <t xml:space="preserve">  </t>
    </r>
    <r>
      <rPr>
        <sz val="12"/>
        <color theme="1"/>
        <rFont val="Arial"/>
        <family val="2"/>
      </rPr>
      <t>By 2030, ensure that all youth and a substantial proportion of adults, both men and women, achieve literacy and numeracy</t>
    </r>
  </si>
  <si>
    <t>Target 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t>
  </si>
  <si>
    <r>
      <t>Target 4.A.</t>
    </r>
    <r>
      <rPr>
        <sz val="7"/>
        <color theme="1"/>
        <rFont val="Arial"/>
        <family val="2"/>
      </rPr>
      <t xml:space="preserve">  </t>
    </r>
    <r>
      <rPr>
        <sz val="12"/>
        <color theme="1"/>
        <rFont val="Arial"/>
        <family val="2"/>
      </rPr>
      <t>Build and upgrade education facilities that are child, disability and gender sensitive and provide safe, nonviolent, inclusive and effective learning environments for all</t>
    </r>
  </si>
  <si>
    <r>
      <t>Target 4.B.</t>
    </r>
    <r>
      <rPr>
        <sz val="7"/>
        <color theme="1"/>
        <rFont val="Arial"/>
        <family val="2"/>
      </rPr>
      <t xml:space="preserve">  </t>
    </r>
    <r>
      <rPr>
        <sz val="12"/>
        <color theme="1"/>
        <rFont val="Arial"/>
        <family val="2"/>
      </rPr>
      <t>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t>
    </r>
  </si>
  <si>
    <t>Target 4.C. By 2030, substantially increase the supply of qualified teachers, including through international cooperation for teacher training in developing countries, especially least developed countries and small island developing states</t>
  </si>
  <si>
    <r>
      <t>GOAL 5.</t>
    </r>
    <r>
      <rPr>
        <b/>
        <sz val="7"/>
        <color rgb="FF2F5496"/>
        <rFont val="Arial"/>
        <family val="2"/>
      </rPr>
      <t> </t>
    </r>
    <r>
      <rPr>
        <b/>
        <sz val="16"/>
        <color rgb="FF2F5496"/>
        <rFont val="Arial"/>
        <family val="2"/>
      </rPr>
      <t>GENDER EQUALITY</t>
    </r>
  </si>
  <si>
    <t>Achieve gender equality and empower all women and girls</t>
  </si>
  <si>
    <r>
      <t>Target 5.1.</t>
    </r>
    <r>
      <rPr>
        <sz val="7"/>
        <color theme="1"/>
        <rFont val="Arial"/>
        <family val="2"/>
      </rPr>
      <t xml:space="preserve">  </t>
    </r>
    <r>
      <rPr>
        <sz val="12"/>
        <color theme="1"/>
        <rFont val="Arial"/>
        <family val="2"/>
      </rPr>
      <t>End all forms of discrimination against all women and girls everywhere</t>
    </r>
  </si>
  <si>
    <t>Target 5.2.  Eliminate all forms of violence against all women and girls in the public and private spheres, including trafficking and sexual and other types of exploitation</t>
  </si>
  <si>
    <r>
      <t>Target 5.3.</t>
    </r>
    <r>
      <rPr>
        <sz val="7"/>
        <color theme="1"/>
        <rFont val="Arial"/>
        <family val="2"/>
      </rPr>
      <t xml:space="preserve">  </t>
    </r>
    <r>
      <rPr>
        <sz val="12"/>
        <color theme="1"/>
        <rFont val="Arial"/>
        <family val="2"/>
      </rPr>
      <t>Eliminate all harmful practices, such as child, early and forced marriage and female genital mutilation</t>
    </r>
  </si>
  <si>
    <r>
      <t>Target 5.4.</t>
    </r>
    <r>
      <rPr>
        <sz val="7"/>
        <color theme="1"/>
        <rFont val="Arial"/>
        <family val="2"/>
      </rPr>
      <t xml:space="preserve">  </t>
    </r>
    <r>
      <rPr>
        <sz val="12"/>
        <color theme="1"/>
        <rFont val="Arial"/>
        <family val="2"/>
      </rPr>
      <t>Recognize and value unpaid care and domestic work through the provision of public services, infrastructure and social protection policies and the promotion of shared responsibility within the household and the family as nationally appropriate</t>
    </r>
  </si>
  <si>
    <r>
      <t>Target 5.5.</t>
    </r>
    <r>
      <rPr>
        <sz val="7"/>
        <color theme="1"/>
        <rFont val="Arial"/>
        <family val="2"/>
      </rPr>
      <t xml:space="preserve">  </t>
    </r>
    <r>
      <rPr>
        <sz val="12"/>
        <color theme="1"/>
        <rFont val="Arial"/>
        <family val="2"/>
      </rPr>
      <t>Ensure women’s full and effective participation and equal opportunities for leadership at all levels of decisionmaking in political, economic and public life</t>
    </r>
  </si>
  <si>
    <r>
      <t>Target 5.6.</t>
    </r>
    <r>
      <rPr>
        <sz val="7"/>
        <color theme="1"/>
        <rFont val="Arial"/>
        <family val="2"/>
      </rPr>
      <t xml:space="preserve">  </t>
    </r>
    <r>
      <rPr>
        <sz val="12"/>
        <color theme="1"/>
        <rFont val="Arial"/>
        <family val="2"/>
      </rPr>
      <t>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t>
    </r>
  </si>
  <si>
    <r>
      <t>Target 5.A.</t>
    </r>
    <r>
      <rPr>
        <sz val="7"/>
        <color theme="1"/>
        <rFont val="Arial"/>
        <family val="2"/>
      </rPr>
      <t xml:space="preserve">  </t>
    </r>
    <r>
      <rPr>
        <sz val="12"/>
        <color theme="1"/>
        <rFont val="Arial"/>
        <family val="2"/>
      </rPr>
      <t>Undertake reforms to give women equal rights to economic resources, as well as access to ownership and control over land and other forms of property, financial services, inheritance and natural resources, in accordance with national laws</t>
    </r>
  </si>
  <si>
    <r>
      <t>Target 5.B.</t>
    </r>
    <r>
      <rPr>
        <sz val="7"/>
        <color theme="1"/>
        <rFont val="Arial"/>
        <family val="2"/>
      </rPr>
      <t xml:space="preserve">  </t>
    </r>
    <r>
      <rPr>
        <sz val="12"/>
        <color theme="1"/>
        <rFont val="Arial"/>
        <family val="2"/>
      </rPr>
      <t>Enhance the use of enabling technology, in particular information and communications technology, to promote the empowerment of women</t>
    </r>
  </si>
  <si>
    <r>
      <t>Target 5.C.</t>
    </r>
    <r>
      <rPr>
        <sz val="7"/>
        <color theme="1"/>
        <rFont val="Arial"/>
        <family val="2"/>
      </rPr>
      <t xml:space="preserve">  </t>
    </r>
    <r>
      <rPr>
        <sz val="12"/>
        <color theme="1"/>
        <rFont val="Arial"/>
        <family val="2"/>
      </rPr>
      <t>Adopt and strengthen sound policies and enforceable legislation for the promotion of gender equality and the empowerment of all women and girls at all levels</t>
    </r>
  </si>
  <si>
    <r>
      <t>GOAL 6.</t>
    </r>
    <r>
      <rPr>
        <b/>
        <sz val="7"/>
        <color rgb="FF2F5496"/>
        <rFont val="Arial"/>
        <family val="2"/>
      </rPr>
      <t xml:space="preserve">    </t>
    </r>
    <r>
      <rPr>
        <b/>
        <sz val="16"/>
        <color rgb="FF2F5496"/>
        <rFont val="Arial"/>
        <family val="2"/>
      </rPr>
      <t>CLEAN WATER AND SANITATION</t>
    </r>
  </si>
  <si>
    <t>Ensure availability and sustainable management of water and sanitation for all</t>
  </si>
  <si>
    <t>Target 6.1.  By 2030, achieve universal and equitable access to safe and affordable drinking water for all</t>
  </si>
  <si>
    <r>
      <t>Target 6.2.</t>
    </r>
    <r>
      <rPr>
        <sz val="7"/>
        <color theme="1"/>
        <rFont val="Arial"/>
        <family val="2"/>
      </rPr>
      <t xml:space="preserve">  </t>
    </r>
    <r>
      <rPr>
        <sz val="12"/>
        <color theme="1"/>
        <rFont val="Arial"/>
        <family val="2"/>
      </rPr>
      <t>By 2030, achieve access to adequate and equitable sanitation and hygiene for all and end open defecation, paying special attention to the needs of women and girls and those in vulnerable situations</t>
    </r>
  </si>
  <si>
    <r>
      <t>Target 6.3.</t>
    </r>
    <r>
      <rPr>
        <sz val="7"/>
        <color theme="1"/>
        <rFont val="Arial"/>
        <family val="2"/>
      </rPr>
      <t xml:space="preserve">  </t>
    </r>
    <r>
      <rPr>
        <sz val="12"/>
        <color theme="1"/>
        <rFont val="Arial"/>
        <family val="2"/>
      </rPr>
      <t>By 2030, improve water quality by reducing pollution, eliminating dumping and minimizing release of hazardous chemicals and materials, halving the proportion of untreated wastewater and substantially increasing recycling and safe reuse globally</t>
    </r>
  </si>
  <si>
    <r>
      <t>Target 6.4.</t>
    </r>
    <r>
      <rPr>
        <sz val="7"/>
        <color theme="1"/>
        <rFont val="Arial"/>
        <family val="2"/>
      </rPr>
      <t xml:space="preserve">  </t>
    </r>
    <r>
      <rPr>
        <sz val="12"/>
        <color theme="1"/>
        <rFont val="Arial"/>
        <family val="2"/>
      </rPr>
      <t>By 2030, substantially increase water-use efficiency across all sectors and ensure sustainable withdrawals and supply of freshwater to address water scarcity and substantially reduce the number of people suffering from water scarcity</t>
    </r>
  </si>
  <si>
    <r>
      <t>Target 6.5.</t>
    </r>
    <r>
      <rPr>
        <sz val="7"/>
        <color theme="1"/>
        <rFont val="Arial"/>
        <family val="2"/>
      </rPr>
      <t xml:space="preserve">  </t>
    </r>
    <r>
      <rPr>
        <sz val="12"/>
        <color theme="1"/>
        <rFont val="Arial"/>
        <family val="2"/>
      </rPr>
      <t>By 2030, implement integrated water resources management at all levels, including through transboundary cooperation as appropriate</t>
    </r>
  </si>
  <si>
    <t>Target 6.6.  By 2020, protect and restore water-related ecosystems, including mountains, forests, wetlands, rivers, aquifers and lakes</t>
  </si>
  <si>
    <r>
      <t>Target 6.A.</t>
    </r>
    <r>
      <rPr>
        <sz val="7"/>
        <color theme="1"/>
        <rFont val="Arial"/>
        <family val="2"/>
      </rPr>
      <t xml:space="preserve">  </t>
    </r>
    <r>
      <rPr>
        <sz val="12"/>
        <color theme="1"/>
        <rFont val="Arial"/>
        <family val="2"/>
      </rPr>
      <t>By 2030, expand international cooperation and capacity-building support to developing countries in water- and sanitation-related activities and programmes, including water harvesting, desalination, water efficiency, wastewater treatment, recycling and reuse technologies</t>
    </r>
  </si>
  <si>
    <r>
      <t>Target 6.B.</t>
    </r>
    <r>
      <rPr>
        <sz val="7"/>
        <color theme="1"/>
        <rFont val="Arial"/>
        <family val="2"/>
      </rPr>
      <t xml:space="preserve">  </t>
    </r>
    <r>
      <rPr>
        <sz val="12"/>
        <color theme="1"/>
        <rFont val="Arial"/>
        <family val="2"/>
      </rPr>
      <t>Support and strengthen the participation of local communities in improving water and sanitation management</t>
    </r>
  </si>
  <si>
    <t>GOAL 7. AFFORDABLE AND CLEAN ENERGY</t>
  </si>
  <si>
    <t>Ensure access to affordable, reliable, sustainable and modern energy for all</t>
  </si>
  <si>
    <t>Target 7.1.  By 2030, ensure universal access to affordable, reliable and modern energy services</t>
  </si>
  <si>
    <t>Target 7.2.  By 2030, increase substantially the share of renewable energy in the global energy mix</t>
  </si>
  <si>
    <t>Target 7.3.  By 2030, double the global rate of improvement in energy efficiency</t>
  </si>
  <si>
    <r>
      <t>Target 7.A.</t>
    </r>
    <r>
      <rPr>
        <sz val="7"/>
        <color theme="1"/>
        <rFont val="Arial"/>
        <family val="2"/>
      </rPr>
      <t xml:space="preserve">  </t>
    </r>
    <r>
      <rPr>
        <sz val="12"/>
        <color theme="1"/>
        <rFont val="Arial"/>
        <family val="2"/>
      </rPr>
      <t>By 2030, enhance international cooperation to facilitate access to clean energy research and technology, including renewable energy, energy efficiency and advanced and cleaner fossil-fuel technology, and promote investment in energy infrastructure and clean energy technology</t>
    </r>
  </si>
  <si>
    <t>Target 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t>
  </si>
  <si>
    <t>GOAL 8. DECENT WORK AND ECONOMIC GROWTH</t>
  </si>
  <si>
    <t>Promote sustained, inclusive and sustainable economic growth, full and productive employment and decent work for all</t>
  </si>
  <si>
    <t>Target 8.1. Sustain per capita economic growth in accordance with national circumstances and, in particular, at least 7 per cent gross domestic product growth per annum in the least developed countries</t>
  </si>
  <si>
    <t>Target 8.2. Achieve higher levels of economic productivity through diversification, technological upgrading and innovation, including through a focus on high-value added and labour-intensive sectors</t>
  </si>
  <si>
    <t>Target 8.3. Promote development-oriented policies that support productive activities, decent job creation, entrepreneurship, creativity and innovation, and encourage the formalization and growth of micro-, small- and medium-sized enterprises, including through access to financial services</t>
  </si>
  <si>
    <t>Target 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t>
  </si>
  <si>
    <t>Target 8.6. By 2020, substantially reduce the proportion of youth not in employment, education or training</t>
  </si>
  <si>
    <t>Target 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t>
  </si>
  <si>
    <t>Target 8.8. Protect labour rights and promote safe and secure working environments for all workers, including migrant workers, in particular women migrants, and those in precarious employment</t>
  </si>
  <si>
    <t>Target 8.9. By 2030, devise and implement policies to promote sustainable tourism that creates jobs and promotes local culture and products</t>
  </si>
  <si>
    <t>Target 8.10. Strengthen the capacity of domestic financial institutions to encourage and expand access to banking, insurance and financial services for all</t>
  </si>
  <si>
    <t>Target 8.A. Increase Aid for Trade support for developing countries, in particular least developed countries, including through the Enhanced Integrated Framework for Trade-Related Technical Assistance to Least Developed Countries</t>
  </si>
  <si>
    <t>Target 8.B. By 2020, develop and operationalize a global strategy for youth employment and implement the Global Jobs Pact of the International Labour Organization</t>
  </si>
  <si>
    <t>GOAL 9. INDUSTRY, INNOVATION AND INFRASTRUCTURE</t>
  </si>
  <si>
    <t>Build resilient infrastructure, promote inclusive and sustainable industrialization and foster innovation</t>
  </si>
  <si>
    <r>
      <t>Target 9.1.</t>
    </r>
    <r>
      <rPr>
        <sz val="7"/>
        <color theme="1"/>
        <rFont val="Arial"/>
        <family val="2"/>
      </rPr>
      <t xml:space="preserve">  </t>
    </r>
    <r>
      <rPr>
        <sz val="12"/>
        <color theme="1"/>
        <rFont val="Arial"/>
        <family val="2"/>
      </rPr>
      <t>Develop quality, reliable, sustainable and resilient infrastructure, including regional and transborder infrastructure, to support economic development and human well-being, with a focus on affordable and equitable access for all</t>
    </r>
  </si>
  <si>
    <r>
      <t>Target 9.2.</t>
    </r>
    <r>
      <rPr>
        <sz val="7"/>
        <color theme="1"/>
        <rFont val="Arial"/>
        <family val="2"/>
      </rPr>
      <t xml:space="preserve">  </t>
    </r>
    <r>
      <rPr>
        <sz val="12"/>
        <color theme="1"/>
        <rFont val="Arial"/>
        <family val="2"/>
      </rPr>
      <t>Promote inclusive and sustainable industrialization and, by 2030, significantly raise industry’s share of employment and gross domestic product, in line with national circumstances, and double its share in least developed countries</t>
    </r>
  </si>
  <si>
    <r>
      <t>Target 9.3.</t>
    </r>
    <r>
      <rPr>
        <sz val="7"/>
        <color theme="1"/>
        <rFont val="Arial"/>
        <family val="2"/>
      </rPr>
      <t xml:space="preserve">  </t>
    </r>
    <r>
      <rPr>
        <sz val="12"/>
        <color theme="1"/>
        <rFont val="Arial"/>
        <family val="2"/>
      </rPr>
      <t>Increase the access of small-scale industrial and other enterprises, in particular in developing countries, to financial services, including affordable credit, and their integration into value chains and markets</t>
    </r>
  </si>
  <si>
    <t>Target 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t>
  </si>
  <si>
    <t>Target 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t>
  </si>
  <si>
    <r>
      <t>Target 9.A.</t>
    </r>
    <r>
      <rPr>
        <sz val="7"/>
        <color theme="1"/>
        <rFont val="Arial"/>
        <family val="2"/>
      </rPr>
      <t xml:space="preserve">  </t>
    </r>
    <r>
      <rPr>
        <sz val="12"/>
        <color theme="1"/>
        <rFont val="Arial"/>
        <family val="2"/>
      </rPr>
      <t>Facilitate sustainable and resilient infrastructure development in developing countries through enhanced financial, technological and technical support to African countries, least developed countries, landlocked developing countries and small island developing States 18</t>
    </r>
  </si>
  <si>
    <r>
      <t>Target 9.B.</t>
    </r>
    <r>
      <rPr>
        <sz val="7"/>
        <color theme="1"/>
        <rFont val="Arial"/>
        <family val="2"/>
      </rPr>
      <t xml:space="preserve">  </t>
    </r>
    <r>
      <rPr>
        <sz val="12"/>
        <color theme="1"/>
        <rFont val="Arial"/>
        <family val="2"/>
      </rPr>
      <t>Support domestic technology development, research and innovation in developing countries, including by ensuring a conducive policy environment for, inter alia, industrial diversification and value addition to commodities</t>
    </r>
  </si>
  <si>
    <r>
      <t>Target 9.C.</t>
    </r>
    <r>
      <rPr>
        <sz val="7"/>
        <color theme="1"/>
        <rFont val="Arial"/>
        <family val="2"/>
      </rPr>
      <t xml:space="preserve">  </t>
    </r>
    <r>
      <rPr>
        <sz val="12"/>
        <color theme="1"/>
        <rFont val="Arial"/>
        <family val="2"/>
      </rPr>
      <t>Significantly increase access to information and communications technology and strive to provide universal and affordable access to the Internet in least developed countries by 2020</t>
    </r>
  </si>
  <si>
    <t>GOAL 10. REDUCED INEQUALITIES</t>
  </si>
  <si>
    <t>Reduce inequality within and among countries</t>
  </si>
  <si>
    <t>Target 10.1. By 2030, progressively achieve and sustain income growth of the bottom 40 per cent of the population at a rate higher than the national average</t>
  </si>
  <si>
    <t>Target 10.2. By 2030, empower and promote the social, economic and political inclusion of all, irrespective of age, sex, disability, race, ethnicity, origin, religion or economic or other status</t>
  </si>
  <si>
    <t>Target 10.3. Ensure equal opportunity and reduce inequalities of outcome, including by eliminating discriminatory laws, policies and practices and promoting appropriate legislation, policies and action in this regard</t>
  </si>
  <si>
    <t>Target 10.4. Adopt policies, especially fiscal, wage and social protection policies, and progressively achieve greater equality</t>
  </si>
  <si>
    <t>Target 10.5. Improve the regulation and monitoring of global financial markets and institutions and strengthen the implementation of such regulations</t>
  </si>
  <si>
    <t>Target 10.6. Ensure enhanced representation and voice for developing countries in decision-making in global international economic and financial institutions in order to deliver more effective, credible, accountable and legitimate institutions</t>
  </si>
  <si>
    <t>Target 10.7. Facilitate orderly, safe, regular and responsible migration and mobility of people, including through the implementation of planned and well-managed migration policies</t>
  </si>
  <si>
    <t>Target 10.A. Implement the principle of special and differential treatment for developing countries, in particular least developed countries, in accordance with World Trade Organization agreements</t>
  </si>
  <si>
    <t>Target 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t>
  </si>
  <si>
    <t>Target 10.C. By 2030, reduce to less than 3 per cent the transaction costs of migrant remittances and eliminate remittance corridors with costs higher than 5 per cent</t>
  </si>
  <si>
    <t>GOAL 11. SUSTAINABLE CITIES AND COMMUNITIES</t>
  </si>
  <si>
    <t>Make cities and human settlements inclusive, safe, resilient and sustainable</t>
  </si>
  <si>
    <t>Target 11.1. By 2030, ensure access for all to adequate, safe and affordable housing and basic services and upgrade slums</t>
  </si>
  <si>
    <t>Target 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t>
  </si>
  <si>
    <t>Target 11.3. By 2030, enhance inclusive and sustainable urbanization and capacity for participatory, integrated and sustainable human settlement planning and management in all countries</t>
  </si>
  <si>
    <t>Target 11.4. Strengthen efforts to protect and safeguard the world’s cultural and natural heritage</t>
  </si>
  <si>
    <t>Target 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t>
  </si>
  <si>
    <t>Target 11.6. By 2030, reduce the adverse per capita environmental impact of cities, including by paying special attention to air quality and municipal and other waste management</t>
  </si>
  <si>
    <t>Target 11.7. By 2030, provide universal access to safe, inclusive and accessible, green and public spaces, in particular for women and children, older persons and persons with disabilities</t>
  </si>
  <si>
    <t>Target 11.A. Support positive economic, social and environmental links between urban, peri-urban and rural areas by strengthening national and regional development planning</t>
  </si>
  <si>
    <t>Target 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t>
  </si>
  <si>
    <t>Target 11.C. Support least developed countries, including through financial and technical assistance, in building sustainable and resilient buildings utilizing local materials</t>
  </si>
  <si>
    <t>GOAL 12. RESPONSIBLE CONSUMPTION AND PRODUCTION</t>
  </si>
  <si>
    <t>Ensure sustainable consumption and production patterns</t>
  </si>
  <si>
    <t>Target 12.1. Implement the 10-year framework of programmes on sustainable consumption and production, all countries taking action, with developed countries taking the lead, taking into account the development and capabilities of developing countries</t>
  </si>
  <si>
    <t>Target 12.2. By 2030, achieve the sustainable management and efficient use of natural resources</t>
  </si>
  <si>
    <t>Target 12.3. By 2030, halve per capita global food waste at the retail and consumer levels and reduce food losses along production and supply chains, including post-harvest losses</t>
  </si>
  <si>
    <t>Target 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t>
  </si>
  <si>
    <t>Target 12.5. By 2030, substantially reduce waste generation through prevention, reduction, recycling and reuse</t>
  </si>
  <si>
    <t>Target 12.6. Encourage companies, especially large and transnational companies, to adopt sustainable practices and to integrate sustainability information into their reporting cycle</t>
  </si>
  <si>
    <t>Target 12.7. Promote public procurement practices that are sustainable, in accordance with national policies and priorities</t>
  </si>
  <si>
    <t>Target 12.8. By 2030, ensure that people everywhere have the relevant information and awareness for sustainable development and lifestyles in harmony with nature</t>
  </si>
  <si>
    <t>Target 12.A. Support developing countries to strengthen their scientific and technological capacity to move towards more sustainable patterns of consumption and production</t>
  </si>
  <si>
    <t>Target 12.B. Develop and implement tools to monitor sustainable development impacts for sustainable tourism that creates jobs and promotes local culture and products</t>
  </si>
  <si>
    <t>Target 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t>
  </si>
  <si>
    <t>GOAL 13. CLIMATE ACTION</t>
  </si>
  <si>
    <t>Take urgent action to combat climate change and its impacts</t>
  </si>
  <si>
    <t>Target 13.1. Strengthen resilience and adaptive capacity to climate-related hazards and natural disasters in all countries</t>
  </si>
  <si>
    <t>Target 13.2. Integrate climate change measures into national policies, strategies and planning</t>
  </si>
  <si>
    <t>Target 13.3. Improve education, awareness-raising and human and institutional capacity on climate change mitigation, adaptation, impact reduction and early warning</t>
  </si>
  <si>
    <t>Target 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t>
  </si>
  <si>
    <t>Target 13.B. Promote mechanisms for raising capacity for effective climate change-related planning and management in least developed countries and small island developing States, including focusing on women, youth and local and marginalized communities</t>
  </si>
  <si>
    <t>GOAL 14. LIFE BELOW WATER</t>
  </si>
  <si>
    <t>Conserve and sustainably use the oceans, seas and marine resources for sustainable development</t>
  </si>
  <si>
    <t>Target 14.1. By 2025, prevent and significantly reduce marine pollution of all kinds, in particular from land-based activities, including marine debris and nutrient pollution</t>
  </si>
  <si>
    <t>Target 14.2. By 2020, sustainably manage and protect marine and coastal ecosystems to avoid significant adverse impacts, including by strengthening their resilience, and take action for their restoration in order to achieve healthy and productive oceans</t>
  </si>
  <si>
    <t>Target 14.3. Minimize and address the impacts of ocean acidification, including through enhanced scientific cooperation at all levels</t>
  </si>
  <si>
    <t>Target 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t>
  </si>
  <si>
    <t>Target 14.5. By 2020, conserve at least 10 per cent of coastal and marine areas, consistent with national and international law and based on the best available scientific information</t>
  </si>
  <si>
    <t>Target 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t>
  </si>
  <si>
    <t>Target 14.7. By 2030, increase the economic benefits to Small Island developing States and least developed countries from the sustainable use of marine resources, including through sustainable management of fisheries, aquaculture and tourism</t>
  </si>
  <si>
    <t>Target 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t>
  </si>
  <si>
    <t>Target 14.B. Provide access for small-scale artisanal fishers to marine resources and markets</t>
  </si>
  <si>
    <t>Target 14.C. Enhance the conservation and sustainable use of oceans and their resources by implementing international law as reflected in UNCLOS, which provides the legal framework for the conservation and sustainable use of oceans and their resources, as recalled in paragraph 158 of The Future We Want</t>
  </si>
  <si>
    <t>GOAL 15. LIFE ON LAND</t>
  </si>
  <si>
    <t>Protect, restore and promote sustainable use of terrestrial ecosystems, sustainably manage forests, combat desertification, and halt and reverse land degradation and halt biodiversity loss</t>
  </si>
  <si>
    <t>Target 15.1. By 2020, ensure the conservation, restoration and sustainable use of terrestrial and inland freshwater ecosystems and their services, in particular forests, wetlands, mountains and drylands, in line with obligations under international agreements</t>
  </si>
  <si>
    <t>Target 15.2. By 2020, promote the implementation of sustainable management of all types of forests, halt deforestation, restore degraded forests and substantially increase afforestation and reforestation globally</t>
  </si>
  <si>
    <t>Target 15.3. By 2030, combat desertification, restore degraded land and soil, including land affected by desertification, drought and floods, and strive to achieve a land degradation-neutral world</t>
  </si>
  <si>
    <t>Target 15.4. By 2030, ensure the conservation of mountain ecosystems, including their biodiversity, in order to enhance their capacity to provide benefits that are essential for sustainable development</t>
  </si>
  <si>
    <t>Target 15.5. Take urgent and significant action to reduce the degradation of natural habitats, halt the loss of biodiversity and, by 2020, protect and prevent the extinction of threatened species</t>
  </si>
  <si>
    <t>Target 15.6. Promote fair and equitable sharing of the benefits arising from the utilization of genetic resources and promote appropriate access to such resources, as internationally agreed</t>
  </si>
  <si>
    <t>Target 15.7. Take urgent action to end poaching and trafficking of protected species of flora and fauna and address both demand and supply of illegal wildlife products</t>
  </si>
  <si>
    <t>Target 15.8. By 2020, introduce measures to prevent the introduction and significantly reduce the impact of invasive alien species on land and water ecosystems and control or eradicate the priority species</t>
  </si>
  <si>
    <t>Target 15.9. By 2020, integrate ecosystem and biodiversity values into national and local planning, development processes, poverty reduction strategies and accounts</t>
  </si>
  <si>
    <t>Target 15.A. Mobilize and significantly increase financial resources from all sources to conserve and sustainably use biodiversity and ecosystems</t>
  </si>
  <si>
    <t>Target 15.B. Mobilize significant resources from all sources and at all levels to finance sustainable forest management and provide adequate incentives to developing countries to advance such management, including for conservation and reforestation</t>
  </si>
  <si>
    <t>Target 15.C. Enhance global support for efforts to combat poaching and trafficking of protected species, including by increasing the capacity of local communities to pursue sustainable livelihood opportunities</t>
  </si>
  <si>
    <t>GOAL 16. PEACE, JUSTICE AND STRONG INSTITUTIONS</t>
  </si>
  <si>
    <t>Promote peaceful and inclusive societies for sustainable development, provide access to justice for all and build effective, accountable and inclusive institutions at all levels</t>
  </si>
  <si>
    <t>Target 16.1. Significantly reduce all forms of violence and related death rates everywhere</t>
  </si>
  <si>
    <t>Target 16.2. End abuse, exploitation, trafficking and all forms of violence against and torture of children</t>
  </si>
  <si>
    <t>Target 16.3. Promote the rule of law at the national and international levels and ensure equal access to justice for all</t>
  </si>
  <si>
    <t>Target 16.4. By 2030, significantly reduce illicit financial and arms flows, strengthen the recovery and return of stolen assets and combat all forms of organized crime</t>
  </si>
  <si>
    <t>Target 16.5. Substantially reduce corruption and bribery in all their forms</t>
  </si>
  <si>
    <t>Target 16.6. Develop effective, accountable and transparent institutions at all levels</t>
  </si>
  <si>
    <t>Target 16.7. Ensure responsive, inclusive, participatory and representative decision-making at all levels</t>
  </si>
  <si>
    <t>Target 16.8. Broaden and strengthen the participation of developing countries in the institutions of global governance</t>
  </si>
  <si>
    <t>Target 16.9. By 2030, provide legal identity for all, including birth registration</t>
  </si>
  <si>
    <t>Target 16.10. Ensure public access to information and protect fundamental freedoms, in accordance with national legislation and international agreements</t>
  </si>
  <si>
    <t>Target 16.A. Strengthen relevant national institutions, including through international cooperation, for building capacity at all levels, in particular in developing countries, to prevent violence and combat terrorism and crime</t>
  </si>
  <si>
    <t>Target 16.B. Promote and enforce non-discriminatory laws and policies for sustainable development</t>
  </si>
  <si>
    <t>GOAL 17. PARTNERSHIP FOR THE GOALS</t>
  </si>
  <si>
    <t>Strengthen the means of implementation and revitalize the Global Partnership for Sustainable Development</t>
  </si>
  <si>
    <t>Target 17.1. Strengthen domestic resource mobilization, including through international support to developing countries, to improve domestic capacity for tax and other revenue collection</t>
  </si>
  <si>
    <t>Target 17.2. Developed countries to implement fully their official development assistance commitments, including the commitment by many developed countries to achieve the target of 0.7 per cent of ODA/GNI to developing countries and 0.15 to 0.20 per cent of ODA/GNI to least developed countries ODA providers are encouraged to consider setting a target to provide at least 0.20 per cent of ODA/GNI to least developed countries</t>
  </si>
  <si>
    <t>Target 17.3. Mobilize additional financial resources for developing countries from multiple sources</t>
  </si>
  <si>
    <t>Target 17.4. Assist developing countries in attaining long-term debt sustainability through coordinated policies aimed at fostering debt financing, debt relief and debt restructuring, as appropriate, and address the external debt of highly indebted poor countries to reduce debt distress</t>
  </si>
  <si>
    <t>Target 17.5. Adopt and implement investment promotion regimes for least developed countries</t>
  </si>
  <si>
    <t> Technology</t>
  </si>
  <si>
    <r>
      <t>Target 17.6.</t>
    </r>
    <r>
      <rPr>
        <sz val="7"/>
        <color theme="1"/>
        <rFont val="Arial"/>
        <family val="2"/>
      </rPr>
      <t xml:space="preserve"> </t>
    </r>
    <r>
      <rPr>
        <sz val="12"/>
        <color theme="1"/>
        <rFont val="Arial"/>
        <family val="2"/>
      </rPr>
      <t>Enhance North-South, South-South and triangular regional and international cooperation on and access to science, technology and innovation and enhance knowledge sharing on mutually agreed terms, including through improved coordination among existing mechanisms, in particular at the United Nations level, and through a global technology facilitation mechanism</t>
    </r>
  </si>
  <si>
    <r>
      <t>Target 17.7.</t>
    </r>
    <r>
      <rPr>
        <sz val="7"/>
        <color theme="1"/>
        <rFont val="Arial"/>
        <family val="2"/>
      </rPr>
      <t xml:space="preserve"> </t>
    </r>
    <r>
      <rPr>
        <sz val="12"/>
        <color theme="1"/>
        <rFont val="Arial"/>
        <family val="2"/>
      </rPr>
      <t>Promote the development, transfer, dissemination and diffusion of environmentally sound technologies to developing countries on favourable terms, including on concessional and preferential terms, as mutually agreed</t>
    </r>
  </si>
  <si>
    <r>
      <t>Target 17.8.</t>
    </r>
    <r>
      <rPr>
        <sz val="7"/>
        <color theme="1"/>
        <rFont val="Arial"/>
        <family val="2"/>
      </rPr>
      <t xml:space="preserve"> </t>
    </r>
    <r>
      <rPr>
        <sz val="12"/>
        <color theme="1"/>
        <rFont val="Arial"/>
        <family val="2"/>
      </rPr>
      <t>Fully operationalize the technology bank and science, technology and innovation capacity-building mechanism for least developed countries by 2017 and enhance the use of enabling technology, in particular information and communications technology</t>
    </r>
  </si>
  <si>
    <t> Capacity building</t>
  </si>
  <si>
    <t>Target 17.9. Enhance international support for implementing effective and targeted capacity-building in developing countries to support national plans to implement all the sustainable development goals, including through North-South, South-South and triangular cooperation</t>
  </si>
  <si>
    <t>Trade</t>
  </si>
  <si>
    <r>
      <t>Target 17.10.</t>
    </r>
    <r>
      <rPr>
        <sz val="7"/>
        <color theme="1"/>
        <rFont val="Arial"/>
        <family val="2"/>
      </rPr>
      <t xml:space="preserve"> </t>
    </r>
    <r>
      <rPr>
        <sz val="12"/>
        <color theme="1"/>
        <rFont val="Arial"/>
        <family val="2"/>
      </rPr>
      <t>Promote a universal, rules-based, open, non-discriminatory and equitable multilateral trading system under the World Trade Organization, including through the conclusion of negotiations under its Doha Development Agenda</t>
    </r>
  </si>
  <si>
    <r>
      <t>Target 17.11.</t>
    </r>
    <r>
      <rPr>
        <sz val="7"/>
        <color theme="1"/>
        <rFont val="Arial"/>
        <family val="2"/>
      </rPr>
      <t xml:space="preserve"> </t>
    </r>
    <r>
      <rPr>
        <sz val="12"/>
        <color theme="1"/>
        <rFont val="Arial"/>
        <family val="2"/>
      </rPr>
      <t>Significantly increase the exports of developing countries, in particular with a view to doubling the least developed countries’ share of global exports by 2020</t>
    </r>
  </si>
  <si>
    <r>
      <t>Target 17.12.</t>
    </r>
    <r>
      <rPr>
        <sz val="7"/>
        <color theme="1"/>
        <rFont val="Arial"/>
        <family val="2"/>
      </rPr>
      <t xml:space="preserve"> </t>
    </r>
    <r>
      <rPr>
        <sz val="12"/>
        <color theme="1"/>
        <rFont val="Arial"/>
        <family val="2"/>
      </rPr>
      <t>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t>
    </r>
  </si>
  <si>
    <t>Systemic issues</t>
  </si>
  <si>
    <r>
      <rPr>
        <sz val="7"/>
        <color theme="1"/>
        <rFont val="Arial"/>
        <family val="2"/>
      </rPr>
      <t xml:space="preserve"> </t>
    </r>
    <r>
      <rPr>
        <sz val="12"/>
        <color theme="1"/>
        <rFont val="Arial"/>
        <family val="2"/>
      </rPr>
      <t>Policy and institutional coherence</t>
    </r>
  </si>
  <si>
    <r>
      <t>Target 17.13.</t>
    </r>
    <r>
      <rPr>
        <sz val="7"/>
        <color theme="1"/>
        <rFont val="Arial"/>
        <family val="2"/>
      </rPr>
      <t xml:space="preserve"> </t>
    </r>
    <r>
      <rPr>
        <sz val="12"/>
        <color theme="1"/>
        <rFont val="Arial"/>
        <family val="2"/>
      </rPr>
      <t>Enhance global macroeconomic stability, including through policy coordination and policy coherence</t>
    </r>
  </si>
  <si>
    <t>Target 17.14. Enhance policy coherence for sustainable development</t>
  </si>
  <si>
    <r>
      <t>Target 17.15.</t>
    </r>
    <r>
      <rPr>
        <sz val="7"/>
        <color theme="1"/>
        <rFont val="Arial"/>
        <family val="2"/>
      </rPr>
      <t xml:space="preserve"> </t>
    </r>
    <r>
      <rPr>
        <sz val="12"/>
        <color theme="1"/>
        <rFont val="Arial"/>
        <family val="2"/>
      </rPr>
      <t>Respect each country’s policy space and leadership to establish and implement policies for poverty eradication and sustainable development</t>
    </r>
  </si>
  <si>
    <t>       Multi-stakeholder partnerships</t>
  </si>
  <si>
    <t>Target 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t>
  </si>
  <si>
    <t xml:space="preserve">      Data, monitoring and accountability</t>
  </si>
  <si>
    <t>Target 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t>
  </si>
  <si>
    <t>Target 17.19. By 2030, build on existing initiatives to develop measurements of progress on sustainable development that complement gross domestic product, and support statistical capacity-building in developing countries</t>
  </si>
  <si>
    <t>REFERENCE:</t>
  </si>
  <si>
    <r>
      <rPr>
        <u/>
        <sz val="11"/>
        <rFont val="Arial"/>
        <family val="2"/>
      </rPr>
      <t>1.)</t>
    </r>
    <r>
      <rPr>
        <u/>
        <sz val="11"/>
        <color theme="10"/>
        <rFont val="Arial"/>
        <family val="2"/>
      </rPr>
      <t xml:space="preserve"> United Nations Sustainable Development Goals</t>
    </r>
  </si>
  <si>
    <r>
      <t xml:space="preserve">SUSTAINABLE DEVELOPMENT GOALS
</t>
    </r>
    <r>
      <rPr>
        <b/>
        <i/>
        <sz val="18"/>
        <color theme="1"/>
        <rFont val="Arial"/>
        <family val="2"/>
      </rPr>
      <t>SDG COMPETENCY KEYWORDS</t>
    </r>
  </si>
  <si>
    <t>KEYWORD</t>
  </si>
  <si>
    <t>SDG COMPETENCY</t>
  </si>
  <si>
    <t>Abus</t>
  </si>
  <si>
    <t>Alcohol Abuse, Treatment of Substance Abuse, Drug Abuse</t>
  </si>
  <si>
    <t>SDG 3: Good Health and Well-Being</t>
  </si>
  <si>
    <t>Phystical Abuse, Psychological Abuse, Sexual Abuse</t>
  </si>
  <si>
    <t>SDG 16: Peace, Justice and Strong Institutions</t>
  </si>
  <si>
    <t>Access</t>
  </si>
  <si>
    <t>Access to Education, Equal Access</t>
  </si>
  <si>
    <t>SDG 4: Quality Education</t>
  </si>
  <si>
    <t>SDG 5: Gender Equality</t>
  </si>
  <si>
    <t>Access to Clean Water and Sanitation, Accessible Water</t>
  </si>
  <si>
    <t>SDG 6: Clean Water and Sanitation</t>
  </si>
  <si>
    <t>Access to the Internet, Affordable Access</t>
  </si>
  <si>
    <t>SDG 9: Industry, Innovation and Infrastructure</t>
  </si>
  <si>
    <t>Accident</t>
  </si>
  <si>
    <t>Road Traffic Accidents</t>
  </si>
  <si>
    <t>Accountab</t>
  </si>
  <si>
    <t>Accountability, Accountable Institutions</t>
  </si>
  <si>
    <t>Adapt</t>
  </si>
  <si>
    <t>Adaptable, Adaptation</t>
  </si>
  <si>
    <t>SDG 11: Sustainable Cities and Communites</t>
  </si>
  <si>
    <t>Affordab</t>
  </si>
  <si>
    <t>Affordable Drinking Water</t>
  </si>
  <si>
    <t>Affordable Energy</t>
  </si>
  <si>
    <t>SDG 7: Affordable and Clean Energy</t>
  </si>
  <si>
    <t>Affordable Housing</t>
  </si>
  <si>
    <t>SDG 10: Reduced Inequalities</t>
  </si>
  <si>
    <t>Affordable Medicines</t>
  </si>
  <si>
    <t>Agricultur</t>
  </si>
  <si>
    <t>Agriculture, Agricultural, Agricultural Orientation Index, Agricultural Productivity, Resilient Agriculture, Sustainable Agriculture</t>
  </si>
  <si>
    <t>SDG 2: Zero Hunger</t>
  </si>
  <si>
    <t>SDG 15: Life on Land</t>
  </si>
  <si>
    <t>Aid</t>
  </si>
  <si>
    <t>Aid for Trade</t>
  </si>
  <si>
    <t>SDG 8: Decent Work and Economic Growth</t>
  </si>
  <si>
    <t>Foreign Aid</t>
  </si>
  <si>
    <t>Air</t>
  </si>
  <si>
    <t>Air Contamination, Air Pollution, Air Quality</t>
  </si>
  <si>
    <t>Aquifer</t>
  </si>
  <si>
    <t>Arms</t>
  </si>
  <si>
    <t>Trafficking, Flow of Arms, Illegal</t>
  </si>
  <si>
    <t>Autonomy</t>
  </si>
  <si>
    <t>Body Autonomy, Bodily Autonomy</t>
  </si>
  <si>
    <t>Bank</t>
  </si>
  <si>
    <t>Banking</t>
  </si>
  <si>
    <t>Basic</t>
  </si>
  <si>
    <t>Basic Services, Basic Living Standard</t>
  </si>
  <si>
    <t>SDG 1: No Poverty</t>
  </si>
  <si>
    <t>Basic Education, Basic Literacy, Basic Literacy Skills</t>
  </si>
  <si>
    <t>Batter</t>
  </si>
  <si>
    <t>Battery, Batteries</t>
  </si>
  <si>
    <t>Bee</t>
  </si>
  <si>
    <t>Bees</t>
  </si>
  <si>
    <t>Biodiversity</t>
  </si>
  <si>
    <t>Loss</t>
  </si>
  <si>
    <t>SDG 14: Life Below Water</t>
  </si>
  <si>
    <t>Bribe</t>
  </si>
  <si>
    <t>Bribery</t>
  </si>
  <si>
    <t>Capacity</t>
  </si>
  <si>
    <t>Capacity Building</t>
  </si>
  <si>
    <t>SDG 17: Partnership for the Goals</t>
  </si>
  <si>
    <t>Capitalis</t>
  </si>
  <si>
    <t>Capitalism, Capitalist</t>
  </si>
  <si>
    <t>SDG 12: Responsible Consumption and Production</t>
  </si>
  <si>
    <t>Carbon</t>
  </si>
  <si>
    <t>Carbon Emissions Low Carbon</t>
  </si>
  <si>
    <t>SDG 13: Climate Action</t>
  </si>
  <si>
    <t>Low Carbon Economy</t>
  </si>
  <si>
    <t>Decarbonisation, Deep Decarbonisation</t>
  </si>
  <si>
    <t>Child</t>
  </si>
  <si>
    <t>Child Death</t>
  </si>
  <si>
    <t>Child Labour, Child Solider</t>
  </si>
  <si>
    <t>Access to Health, Access to Education</t>
  </si>
  <si>
    <t>Circular</t>
  </si>
  <si>
    <t>Circular Economy</t>
  </si>
  <si>
    <t>Climate</t>
  </si>
  <si>
    <t>Climate Action, Climate Adaptation/Mitigation, Climate Change, Climate Change Planning, Early Warning, Hazards, Impact, Refugees, Related Hazards, Resilience</t>
  </si>
  <si>
    <t>Climate and Gender</t>
  </si>
  <si>
    <t>Climate and Infectious Disease</t>
  </si>
  <si>
    <t>Climate and Politics, Climate Change Planning, Climate Change Policy, Climate Change Management</t>
  </si>
  <si>
    <t>Climate Goal</t>
  </si>
  <si>
    <t>Climate Refugees</t>
  </si>
  <si>
    <t>Climate Change Early Warning</t>
  </si>
  <si>
    <t>Coal</t>
  </si>
  <si>
    <t>Charcoal</t>
  </si>
  <si>
    <t>Coast</t>
  </si>
  <si>
    <t>Diversity, Biodiversity, Ecosystems, Habitat, Parks, Resources, Coastlines</t>
  </si>
  <si>
    <t>Communit</t>
  </si>
  <si>
    <t>Community, Communities</t>
  </si>
  <si>
    <t>Information and Communication Technology</t>
  </si>
  <si>
    <t>Conflict</t>
  </si>
  <si>
    <t>Resolution</t>
  </si>
  <si>
    <t>Conserv</t>
  </si>
  <si>
    <t>Conserve, Conservation, Conserve Oceans</t>
  </si>
  <si>
    <t xml:space="preserve">Conservation </t>
  </si>
  <si>
    <t>Consum</t>
  </si>
  <si>
    <t>Consume, Consumption</t>
  </si>
  <si>
    <t>Consumerism, Consumption, Overconsumption</t>
  </si>
  <si>
    <t>Contraceptive</t>
  </si>
  <si>
    <t>Contraceptive Use</t>
  </si>
  <si>
    <t>Cooperat</t>
  </si>
  <si>
    <t>Cooperation, cooperative</t>
  </si>
  <si>
    <t xml:space="preserve">Coral </t>
  </si>
  <si>
    <t>Coral Bleaching, Coral Reef</t>
  </si>
  <si>
    <t>Corrupt</t>
  </si>
  <si>
    <t>Corruption</t>
  </si>
  <si>
    <t>Crime</t>
  </si>
  <si>
    <t>Hate Crime, Organized Crime</t>
  </si>
  <si>
    <t>Crop</t>
  </si>
  <si>
    <t>Crops, Crop Diversity</t>
  </si>
  <si>
    <t>Crown</t>
  </si>
  <si>
    <t>Overcrowding</t>
  </si>
  <si>
    <t>Cultur</t>
  </si>
  <si>
    <t>Culture, Cultural</t>
  </si>
  <si>
    <t>Death</t>
  </si>
  <si>
    <t>Child Death, Death Rate, Preventable Death</t>
  </si>
  <si>
    <t>Debt</t>
  </si>
  <si>
    <t>Debt Sustainability</t>
  </si>
  <si>
    <t>Dental</t>
  </si>
  <si>
    <t>Dental Health, Dental Care, Access to Dental Care</t>
  </si>
  <si>
    <t>Desalinat</t>
  </si>
  <si>
    <t>Desalination, Desalinate</t>
  </si>
  <si>
    <t>Desertification</t>
  </si>
  <si>
    <t>Detain</t>
  </si>
  <si>
    <t>Un-sentenced Detainees</t>
  </si>
  <si>
    <t>Detention</t>
  </si>
  <si>
    <t>Arbitrary Detention</t>
  </si>
  <si>
    <t>Develop Countr</t>
  </si>
  <si>
    <t>Developing Country, Developing Countries, Developing Nations, Developing States</t>
  </si>
  <si>
    <t>Develop</t>
  </si>
  <si>
    <t>Development Assistance</t>
  </si>
  <si>
    <t>Development Planning</t>
  </si>
  <si>
    <t>Development Oriented Policy</t>
  </si>
  <si>
    <t>Disease</t>
  </si>
  <si>
    <t>Diarrhoeal Diseases</t>
  </si>
  <si>
    <t>Communicable Diseases (HIV/AIDS, Hepatitis, Measels, Tuberculousis)</t>
  </si>
  <si>
    <t>Dignity</t>
  </si>
  <si>
    <t>Disab</t>
  </si>
  <si>
    <t>Disability and Family Support, Disability and Inclusion, Disability and Politics of Location</t>
  </si>
  <si>
    <t>Disability and Education</t>
  </si>
  <si>
    <t>Disadvantage</t>
  </si>
  <si>
    <t>Disadvantaged</t>
  </si>
  <si>
    <t>Disaster</t>
  </si>
  <si>
    <t>Disaster Management, Disaser Risk Reduction, Disaster Strategy, Water-Related Disasters, Natural Disasters</t>
  </si>
  <si>
    <t>Natural Disaster</t>
  </si>
  <si>
    <t>Discrimin</t>
  </si>
  <si>
    <t>Discrimination, Discriminate, Non-Discrimination</t>
  </si>
  <si>
    <t>Displace</t>
  </si>
  <si>
    <t>Internally Displaced</t>
  </si>
  <si>
    <t>Divers</t>
  </si>
  <si>
    <t>Cultural diversity</t>
  </si>
  <si>
    <t>Industrial Diversification</t>
  </si>
  <si>
    <t>Drought</t>
  </si>
  <si>
    <t>Impacts of drought</t>
  </si>
  <si>
    <t>Early Childhood</t>
  </si>
  <si>
    <t>Early childhood development, Early Childhood Education</t>
  </si>
  <si>
    <t>Econom</t>
  </si>
  <si>
    <t>Economic Resources</t>
  </si>
  <si>
    <t>Economic Growth, Economic Productivity, Economic Development</t>
  </si>
  <si>
    <t>Ecosystem</t>
  </si>
  <si>
    <t>Ecosystem Management, Sustainable Ecosystems</t>
  </si>
  <si>
    <t>Restoration, Terrestrial</t>
  </si>
  <si>
    <t>Ecosystem Protection, Ecosystem Restoration, Sustainable Ecosystem</t>
  </si>
  <si>
    <t>Basic Education, Access to Education, Equal Education, Equitable Education, Global Education, Preprimary Education, Primary Education, Secondary Education, Universal Education, Inclusion and Education</t>
  </si>
  <si>
    <t>Education for Sustainability</t>
  </si>
  <si>
    <t>Electricity</t>
  </si>
  <si>
    <t xml:space="preserve">Electricity infrastructure </t>
  </si>
  <si>
    <t>Electrical Power</t>
  </si>
  <si>
    <t>Emissions</t>
  </si>
  <si>
    <t>Greenhouse Gas Emissions</t>
  </si>
  <si>
    <t>Employ</t>
  </si>
  <si>
    <t>Employment</t>
  </si>
  <si>
    <t xml:space="preserve">Unemployed, Economic Downturn, Labor Producitivity, Growth, Earnings </t>
  </si>
  <si>
    <t>Empower</t>
  </si>
  <si>
    <t>Empower Girls, Empowerment, Empowerment of Women</t>
  </si>
  <si>
    <t>Energy</t>
  </si>
  <si>
    <t xml:space="preserve">Energy Consumption, Energy Use </t>
  </si>
  <si>
    <t>Alternative Energy, Energy Technology, Modern Energy, Energy Efficiency, Energy Infrastructure, Energy Research, Sustainable Energy</t>
  </si>
  <si>
    <t>Enrolment</t>
  </si>
  <si>
    <t>School Enrolment</t>
  </si>
  <si>
    <t>Enterprise</t>
  </si>
  <si>
    <t xml:space="preserve">Small-scale, Affordable Credit, Affordable Access, Value chains, Markets </t>
  </si>
  <si>
    <t>Entrepreneur</t>
  </si>
  <si>
    <t>Entrepreneurship, Women Entrepreneurs</t>
  </si>
  <si>
    <t>Entrepreneurship</t>
  </si>
  <si>
    <t>Environment</t>
  </si>
  <si>
    <t>Environmental impacts of food, and food growth</t>
  </si>
  <si>
    <t>Environmental Law, Regulations, Environmental Protections, Environmental Politics, Envrironmental Policies, Environmental Communications</t>
  </si>
  <si>
    <t>Environmental Impacts, Negative Environmental Impacts, Environmental Impacts on Human Health</t>
  </si>
  <si>
    <t>Equal</t>
  </si>
  <si>
    <t>Income Equality</t>
  </si>
  <si>
    <t>Equality, Equal Access, Equal Opportunites, Empower, Reduce Inequalities</t>
  </si>
  <si>
    <t>Equal Education</t>
  </si>
  <si>
    <t>Equal Pay, Workplace Equality</t>
  </si>
  <si>
    <t>Equit</t>
  </si>
  <si>
    <t>Equity, Equitable</t>
  </si>
  <si>
    <t>Equitable Education</t>
  </si>
  <si>
    <t>Equitable Sanitation</t>
  </si>
  <si>
    <t>Ethnic</t>
  </si>
  <si>
    <t>Ethnicity</t>
  </si>
  <si>
    <t>Exploit</t>
  </si>
  <si>
    <t>Exploitation, Exploited</t>
  </si>
  <si>
    <t>Extinct</t>
  </si>
  <si>
    <t>Species, Extinction</t>
  </si>
  <si>
    <t>Feminis</t>
  </si>
  <si>
    <t>Feminism, Feminist</t>
  </si>
  <si>
    <t>Financ</t>
  </si>
  <si>
    <t>Financial Inclusion, Microfinance, Financial Assistance, Tariffs, Imports, Zero-Terrif</t>
  </si>
  <si>
    <t>Financial Services, Global Financial Markets</t>
  </si>
  <si>
    <t>Illicit Financial Flows</t>
  </si>
  <si>
    <t>Fish</t>
  </si>
  <si>
    <t>Species, Stocks, Stocks, Stocks and Fisheries Management, Fisheries, Fishing, Fishing Practices, Illegal, Unregulated</t>
  </si>
  <si>
    <t>Flood</t>
  </si>
  <si>
    <t>Floods, Flooding</t>
  </si>
  <si>
    <t>Food</t>
  </si>
  <si>
    <t>Food Gap, Food Production, Food Reserves, Food Security, Sufficient Food, Small-scale Food Producers</t>
  </si>
  <si>
    <t>Food Losses, Food Supply, Food Waste, Global Food Waste</t>
  </si>
  <si>
    <t>Force</t>
  </si>
  <si>
    <t>Forced Marriage</t>
  </si>
  <si>
    <t>Forced Labour</t>
  </si>
  <si>
    <t>Enforced Disappearance</t>
  </si>
  <si>
    <t>Forest</t>
  </si>
  <si>
    <t>Management, Manage, Managed, Deforestation, Reforestation, Afforestation</t>
  </si>
  <si>
    <t>Fuel</t>
  </si>
  <si>
    <t xml:space="preserve">Coal, Burning, Emissions, GHGs, Carbon Footprint , Ecological Footprint </t>
  </si>
  <si>
    <t>Fossil Fuel Subsidies</t>
  </si>
  <si>
    <t>Free</t>
  </si>
  <si>
    <t>Freedom</t>
  </si>
  <si>
    <t>GDP</t>
  </si>
  <si>
    <t>GDP growth, Gross domestic product growth, Annual growth</t>
  </si>
  <si>
    <t>Gender</t>
  </si>
  <si>
    <t xml:space="preserve">Gender Disparities in Education, </t>
  </si>
  <si>
    <t>Gender Discrimination, Gender Equality/Parity, Gender Disparity, Gender Sensitive</t>
  </si>
  <si>
    <t>Genetic</t>
  </si>
  <si>
    <t>Genetics, Genetic Diversity, Genetic Diversity of Seeds</t>
  </si>
  <si>
    <t>Genetic Resources</t>
  </si>
  <si>
    <t>Global</t>
  </si>
  <si>
    <t>Global Citizenship, Global Education</t>
  </si>
  <si>
    <t>Gobal Warming, Global Temperature, Global Average Temperature</t>
  </si>
  <si>
    <t>Governance</t>
  </si>
  <si>
    <t>Governance and Gender</t>
  </si>
  <si>
    <t>Green</t>
  </si>
  <si>
    <t>Green Economy</t>
  </si>
  <si>
    <t>Green Space</t>
  </si>
  <si>
    <t>Greenhouse Gas</t>
  </si>
  <si>
    <t>Harvest</t>
  </si>
  <si>
    <t>Harvest Losses</t>
  </si>
  <si>
    <t>Healthy, Healthy Lives, Human Health, Mental Health, Reproductive Health, Sexual Health, Universal Health, Universal Health Coverage, Health in Resource-Constrained Settings, Health Worker Density, International Health Regulations</t>
  </si>
  <si>
    <t>Occupational Health and Safety, Health and Safety Training</t>
  </si>
  <si>
    <t>Health Innovation</t>
  </si>
  <si>
    <t>Universal health coverage</t>
  </si>
  <si>
    <t>Health Worker Density</t>
  </si>
  <si>
    <t>Heritage</t>
  </si>
  <si>
    <t xml:space="preserve">Cultural Heritage, Natural Heritage, Mixed Heritage </t>
  </si>
  <si>
    <t>Homeless</t>
  </si>
  <si>
    <t>Homelessness</t>
  </si>
  <si>
    <t>Homophob</t>
  </si>
  <si>
    <t>Homophobia, Homophobic</t>
  </si>
  <si>
    <t>Hous</t>
  </si>
  <si>
    <t>Housing, Shanty, Slums, Affordale Housing, Inadequate Housing</t>
  </si>
  <si>
    <t>Human</t>
  </si>
  <si>
    <t>Human Rights, Human Trafficking, Humanitarian</t>
  </si>
  <si>
    <t>Human Settlements</t>
  </si>
  <si>
    <t>Hunger</t>
  </si>
  <si>
    <t>End Hunger</t>
  </si>
  <si>
    <t>Hungry</t>
  </si>
  <si>
    <t>Hungry People, World's Hungry</t>
  </si>
  <si>
    <t>Hydro</t>
  </si>
  <si>
    <t>Hydroelectric, Hydropower</t>
  </si>
  <si>
    <t>Hygiene</t>
  </si>
  <si>
    <t>Water, Sanitation and Hygiene for All</t>
  </si>
  <si>
    <t>Illegal</t>
  </si>
  <si>
    <t>Wildlife, Wildlife Products, Trafficking</t>
  </si>
  <si>
    <t>Inclusi</t>
  </si>
  <si>
    <t>Inclusion, Institutions, Societies/Society</t>
  </si>
  <si>
    <t>Inclusion and Education, Inclusive</t>
  </si>
  <si>
    <t>Inclusive Economic Growth</t>
  </si>
  <si>
    <t>Income</t>
  </si>
  <si>
    <t>Income Equality, Income Inequality, Income Growth</t>
  </si>
  <si>
    <t>Indigenous</t>
  </si>
  <si>
    <t>Indigenous, Indigenous Knowledge</t>
  </si>
  <si>
    <t>Infect</t>
  </si>
  <si>
    <t>Infected</t>
  </si>
  <si>
    <t>Infrastructure</t>
  </si>
  <si>
    <t>Water Infrastructure</t>
  </si>
  <si>
    <t xml:space="preserve">Electricity Infrastructure </t>
  </si>
  <si>
    <t>Rural Infrastructure</t>
  </si>
  <si>
    <t>Roads, Buildings, Sustainable Infrastructure, Transborder, ICT Infrastructure, Regional Infrastructure</t>
  </si>
  <si>
    <t>Innovat</t>
  </si>
  <si>
    <t>Fostering Innovation</t>
  </si>
  <si>
    <t>Creativity and Innovation</t>
  </si>
  <si>
    <t>Innovations and Food Health</t>
  </si>
  <si>
    <t>Insurance</t>
  </si>
  <si>
    <t>International Cooperation, International Aid, Interntional Support, International Support for Developing Countries</t>
  </si>
  <si>
    <t>International Health Policy, International Health Regulations</t>
  </si>
  <si>
    <t>Invest</t>
  </si>
  <si>
    <t>Foreign Direct Investments</t>
  </si>
  <si>
    <t>Investments</t>
  </si>
  <si>
    <t>Irrigat</t>
  </si>
  <si>
    <t>Irrigation, Irrigated</t>
  </si>
  <si>
    <t>Job</t>
  </si>
  <si>
    <t xml:space="preserve">Job Creation, Employment, Stable Employment, Stable Jobs, Unemployment </t>
  </si>
  <si>
    <t>Judicia</t>
  </si>
  <si>
    <t>Judiciary, Judicial</t>
  </si>
  <si>
    <t>Justice</t>
  </si>
  <si>
    <t>Justice For All</t>
  </si>
  <si>
    <t>Labour</t>
  </si>
  <si>
    <t>Labour Market, Labour Rights, Labour Freedom, Collective Bargaining, Labour Relations</t>
  </si>
  <si>
    <t>Land</t>
  </si>
  <si>
    <t>Conservation, Degradation, Loss, Use, Use Sustainability, Arable Land, Drylands, Wetlands</t>
  </si>
  <si>
    <t xml:space="preserve">Land Consumption </t>
  </si>
  <si>
    <t>Learn</t>
  </si>
  <si>
    <t>Lifelong Learning</t>
  </si>
  <si>
    <t>Life</t>
  </si>
  <si>
    <t>Life Cycle</t>
  </si>
  <si>
    <t>Life Expectancy, Increasing Life Expectancy</t>
  </si>
  <si>
    <t>Literacy</t>
  </si>
  <si>
    <t>Literacy Skills, Basic Literacy, Basic Literacy Skills</t>
  </si>
  <si>
    <t>Living</t>
  </si>
  <si>
    <t>Basic Living Standards</t>
  </si>
  <si>
    <t>Local</t>
  </si>
  <si>
    <t>Local Materials</t>
  </si>
  <si>
    <t>Ice Loss</t>
  </si>
  <si>
    <t>Malaria</t>
  </si>
  <si>
    <t>Reducing Malaria</t>
  </si>
  <si>
    <t>Marginali</t>
  </si>
  <si>
    <t>Marginalised</t>
  </si>
  <si>
    <t>Marine</t>
  </si>
  <si>
    <t>Areas, Biodiversity, Ecosystems, Fisheries, Parks, Pollution, Resources</t>
  </si>
  <si>
    <t>Medical</t>
  </si>
  <si>
    <t>Biomedical</t>
  </si>
  <si>
    <t>Medicine</t>
  </si>
  <si>
    <t>Mental</t>
  </si>
  <si>
    <t>Mental Health</t>
  </si>
  <si>
    <t>Migra</t>
  </si>
  <si>
    <t>Migrant Remittance</t>
  </si>
  <si>
    <t>Migrant Workers</t>
  </si>
  <si>
    <t>Migration</t>
  </si>
  <si>
    <t>Mortality</t>
  </si>
  <si>
    <t>Improving Mortality, Mortality Rate, Neonatal Mortality, Premature Mortality, Reducing Mortality, Maternal Mortality</t>
  </si>
  <si>
    <t>Nation</t>
  </si>
  <si>
    <t>National Security</t>
  </si>
  <si>
    <t xml:space="preserve">Network </t>
  </si>
  <si>
    <t>Network Infrastructure, Mobile networks, Phone service</t>
  </si>
  <si>
    <t>Mobile Networks in Developing Countries</t>
  </si>
  <si>
    <t>Nourish</t>
  </si>
  <si>
    <t>Malnourished, Under Nourished</t>
  </si>
  <si>
    <t>Nutritio</t>
  </si>
  <si>
    <t>Nutrition, Nutritious, Malnoutrition, Improved Nutrition, Nutritional Needs</t>
  </si>
  <si>
    <t>Ocean</t>
  </si>
  <si>
    <t>Acidification, Temperature, Oceanography, Overfishing, Productive</t>
  </si>
  <si>
    <t>Ocean Warming</t>
  </si>
  <si>
    <t>Partnership</t>
  </si>
  <si>
    <t>Civil Society, Global, Global Partnership for Sustainable Development, Multi-Stakeholder, Public-Private, Global Partnerships</t>
  </si>
  <si>
    <t>Pay</t>
  </si>
  <si>
    <t xml:space="preserve">Pay, Pay Scale, </t>
  </si>
  <si>
    <t>Peace</t>
  </si>
  <si>
    <t>Peaceful Societies</t>
  </si>
  <si>
    <t>Permaculture</t>
  </si>
  <si>
    <t>Poach</t>
  </si>
  <si>
    <t>Poaching, Poachers</t>
  </si>
  <si>
    <t>Pollution</t>
  </si>
  <si>
    <t xml:space="preserve">Air Pollution, Air Quality </t>
  </si>
  <si>
    <t>Poor</t>
  </si>
  <si>
    <t>Poor, Disadvantaged</t>
  </si>
  <si>
    <t xml:space="preserve">Population </t>
  </si>
  <si>
    <t>Rural, Suburban, Population Growth, Population Growth Rate</t>
  </si>
  <si>
    <t>Poverty</t>
  </si>
  <si>
    <t>Poverty Line, Poverty Eradication, End Poverty, Extreme Poverty</t>
  </si>
  <si>
    <t>Geography of Poverty</t>
  </si>
  <si>
    <t>Power</t>
  </si>
  <si>
    <t xml:space="preserve">Government, NGOs, Stakeholder, Shareholder </t>
  </si>
  <si>
    <t xml:space="preserve">Preservation </t>
  </si>
  <si>
    <t xml:space="preserve">Protection </t>
  </si>
  <si>
    <t>Product</t>
  </si>
  <si>
    <t>Production Chains, Responsible Production Chains</t>
  </si>
  <si>
    <t>Productivity, Productive</t>
  </si>
  <si>
    <t>Sustainable Food Production</t>
  </si>
  <si>
    <t>Productive Employment, Productivity</t>
  </si>
  <si>
    <t>Productive oceans</t>
  </si>
  <si>
    <t>Protect</t>
  </si>
  <si>
    <t>Fauna, Flora, Areas, Species</t>
  </si>
  <si>
    <t>Rac</t>
  </si>
  <si>
    <t>Race, Racism, Gender equality</t>
  </si>
  <si>
    <t>Recycle</t>
  </si>
  <si>
    <t xml:space="preserve">Recycling, Reduce Waste Generation </t>
  </si>
  <si>
    <t>Reduc</t>
  </si>
  <si>
    <t>Reduce, Reduction</t>
  </si>
  <si>
    <t>Refugee</t>
  </si>
  <si>
    <t>Refugees and Health Services</t>
  </si>
  <si>
    <t>Refugees and Learning</t>
  </si>
  <si>
    <t>Relig</t>
  </si>
  <si>
    <t>Religion, Religious</t>
  </si>
  <si>
    <t>Remit</t>
  </si>
  <si>
    <t xml:space="preserve">Remittence Corridors, Finances, Money, Transactions, Transaction costs, Migrant remittences </t>
  </si>
  <si>
    <t>Renewable</t>
  </si>
  <si>
    <t xml:space="preserve">Renewable Resources </t>
  </si>
  <si>
    <t>Renewable Power, Renewable Energy</t>
  </si>
  <si>
    <t>Represent</t>
  </si>
  <si>
    <t>Representative Decision-Making</t>
  </si>
  <si>
    <t>Resilien</t>
  </si>
  <si>
    <t xml:space="preserve">Resilient Buildings </t>
  </si>
  <si>
    <t>Resilient Agriculture</t>
  </si>
  <si>
    <t>Resilient Infrastructure</t>
  </si>
  <si>
    <t>Resourc</t>
  </si>
  <si>
    <t>Resource Efficiency, Resource Use Efficiency, Resource Needs, Natural Resources, Sustainable Resource Use, Responsible Use of Resources</t>
  </si>
  <si>
    <t>Resources</t>
  </si>
  <si>
    <t>Reuse</t>
  </si>
  <si>
    <t>Reuse, Resusable</t>
  </si>
  <si>
    <t>Rights</t>
  </si>
  <si>
    <t>Reproductive Rights, Women's Rights, Human Rights</t>
  </si>
  <si>
    <t>Rural</t>
  </si>
  <si>
    <t>Sanitation</t>
  </si>
  <si>
    <t>Water, Sanitation and Hygiene for All, Access to Clean Water and Sanitation, Hygiene, Sewage, Toilets, Latrines</t>
  </si>
  <si>
    <t>School</t>
  </si>
  <si>
    <t>Sea</t>
  </si>
  <si>
    <t>Sea level, Sea level rise, Rising sea, Rising sea level</t>
  </si>
  <si>
    <t>Secur</t>
  </si>
  <si>
    <t>Secure, Security, Threats, National Security, Secure Threats</t>
  </si>
  <si>
    <t>Secure Work</t>
  </si>
  <si>
    <t>Settlement</t>
  </si>
  <si>
    <t xml:space="preserve">Informal Settlements, Human Settlements </t>
  </si>
  <si>
    <t>Sex</t>
  </si>
  <si>
    <t>Sexism</t>
  </si>
  <si>
    <t>Sexual and Reproductive Health, Sexual Exploitation, Sexual Violence</t>
  </si>
  <si>
    <t>Slave</t>
  </si>
  <si>
    <t>Slavery, Modern Slave</t>
  </si>
  <si>
    <t>Slum</t>
  </si>
  <si>
    <t>Slums</t>
  </si>
  <si>
    <t>Small</t>
  </si>
  <si>
    <t>Small-scale food producers</t>
  </si>
  <si>
    <t>Social</t>
  </si>
  <si>
    <t>Social Inclusion</t>
  </si>
  <si>
    <t>Social Policies</t>
  </si>
  <si>
    <t>Corporate Social Responsibility (CSR)</t>
  </si>
  <si>
    <t>Social Protection Systems, Social Protection</t>
  </si>
  <si>
    <t>Soil</t>
  </si>
  <si>
    <t>Soil Contamination, Soil Pollution</t>
  </si>
  <si>
    <t>Degradation</t>
  </si>
  <si>
    <t>Solar</t>
  </si>
  <si>
    <t>Solar Energy, Solar Power</t>
  </si>
  <si>
    <t>Species</t>
  </si>
  <si>
    <t>Protected, Threatened</t>
  </si>
  <si>
    <t>Alien Species, Invsasive Species</t>
  </si>
  <si>
    <t>Stab</t>
  </si>
  <si>
    <t>Stable Employment, Stable Jobs</t>
  </si>
  <si>
    <t>Global Stability, Unstable Societies</t>
  </si>
  <si>
    <t>Sustainab</t>
  </si>
  <si>
    <t>Sustainable Food Production, Sustainable Agriculture</t>
  </si>
  <si>
    <t xml:space="preserve">Sustainable Buildings, Sustainable Cities/City, Sustainable Communities, Sustainable Urbanisation </t>
  </si>
  <si>
    <t xml:space="preserve">Sustainable Consumption, Sustainable Management, Sustainable Practices, Sustainable Production, Sustainable Public Procurement, Sustainable Resource Use, Sustainable Supply Chain, Sustainable Tourism </t>
  </si>
  <si>
    <t>Sustainable Production, Sustainable Public Procurement, Sustainable Practices</t>
  </si>
  <si>
    <t>Tarrif</t>
  </si>
  <si>
    <t>Weighted Tariff Average</t>
  </si>
  <si>
    <t>Tax</t>
  </si>
  <si>
    <t>Tax evasion</t>
  </si>
  <si>
    <t>Temperature</t>
  </si>
  <si>
    <t>Temperature, Global Temperature, Temperature Rising</t>
  </si>
  <si>
    <t>Terror</t>
  </si>
  <si>
    <t>Terroism, Terrorist, Combat Terrorism</t>
  </si>
  <si>
    <t>Theft</t>
  </si>
  <si>
    <t>Third World</t>
  </si>
  <si>
    <t>Free Trade, Trade Diversity, Trade Restrictions, Global Trade</t>
  </si>
  <si>
    <t>Traffick</t>
  </si>
  <si>
    <t>Trafficking, Human Trafficking, Arms Trafficking</t>
  </si>
  <si>
    <t>Transparen</t>
  </si>
  <si>
    <t>Transparency, Transparent</t>
  </si>
  <si>
    <t>Transport</t>
  </si>
  <si>
    <t xml:space="preserve">Transport Systems, Public Transport, Road Safety </t>
  </si>
  <si>
    <t>Tree</t>
  </si>
  <si>
    <t>Tree Species</t>
  </si>
  <si>
    <t>Urban</t>
  </si>
  <si>
    <t xml:space="preserve">Urban Development, Urban Planning, Urban Sustainability, Urbanisation, Suburban </t>
  </si>
  <si>
    <t>Vaccin</t>
  </si>
  <si>
    <t>Vaccines in Developing Countries, Vaccination</t>
  </si>
  <si>
    <t>Value Chain</t>
  </si>
  <si>
    <t>Value Chain and Markets</t>
  </si>
  <si>
    <t>Vehicles</t>
  </si>
  <si>
    <t xml:space="preserve">Motor Vehicle, Cars, Trucks, Motorcycles </t>
  </si>
  <si>
    <t>Violence</t>
  </si>
  <si>
    <t>Violence Against Girls, Violence Against Women, Sexual Violence, Victims of Violence, Violence Rates, Violence Prevention, Non-Violence</t>
  </si>
  <si>
    <t>Vulnerable</t>
  </si>
  <si>
    <t>Vulnerable Communities, Vulnerable Populations</t>
  </si>
  <si>
    <t>Vulnerable Nations</t>
  </si>
  <si>
    <t>Wast</t>
  </si>
  <si>
    <t>Food Waste, Wasting Food</t>
  </si>
  <si>
    <t>Animal Waste</t>
  </si>
  <si>
    <t xml:space="preserve">Solid Waste, Waste Management, Waste Generation </t>
  </si>
  <si>
    <t>Wasteful Consumption, Reduce Waste</t>
  </si>
  <si>
    <t>Wastewater</t>
  </si>
  <si>
    <t>Wastewater Treatment, Sewage, Drainage, Untreated Wastewater</t>
  </si>
  <si>
    <t>Water</t>
  </si>
  <si>
    <t>Water, Sanitation and Hygiene for All, Water-Borne Disease, Access to Clean Water and Sanitation, Water Access, Water Scarcity, Contaminated Water</t>
  </si>
  <si>
    <t>Drinking Water, Recycled Water</t>
  </si>
  <si>
    <t xml:space="preserve">Clean Water, Fresh water, Aquifer, Water Ecosystems, Water Harvesting, Water Efficiency, Water Quality, Water Scarcity, Water Resource Management, Water use </t>
  </si>
  <si>
    <t xml:space="preserve">Water Supply, Water Pollution </t>
  </si>
  <si>
    <t>Resources and Policy</t>
  </si>
  <si>
    <t>Water Disasters</t>
  </si>
  <si>
    <t>Water Infrastructure, Water Resources, Water Resource Management</t>
  </si>
  <si>
    <t>Wave</t>
  </si>
  <si>
    <t>Tidal power, wave power</t>
  </si>
  <si>
    <t>Wealth</t>
  </si>
  <si>
    <t>Wealth distribution</t>
  </si>
  <si>
    <t>Weather</t>
  </si>
  <si>
    <t>Changing Weather Patterns, Extreme Weather</t>
  </si>
  <si>
    <t>Weapon</t>
  </si>
  <si>
    <t>Weapon Seizures</t>
  </si>
  <si>
    <t>Wind</t>
  </si>
  <si>
    <t>Wind Turbine</t>
  </si>
  <si>
    <t>Women</t>
  </si>
  <si>
    <t>Women Entrepreneurs, Women in Work</t>
  </si>
  <si>
    <t>Women Migrants</t>
  </si>
  <si>
    <t>Wood</t>
  </si>
  <si>
    <t>Wood used for energy</t>
  </si>
  <si>
    <t>Work</t>
  </si>
  <si>
    <t>Youth Employment, Youth Unemployment , Safe Work, Decent Work</t>
  </si>
  <si>
    <t>Working Conditions</t>
  </si>
  <si>
    <t>World Health Organisation</t>
  </si>
  <si>
    <t>World Health Organzation (WHO)</t>
  </si>
  <si>
    <t>Youth</t>
  </si>
  <si>
    <t>Youth employment, Youth Unemployment</t>
  </si>
  <si>
    <t>SUSTAINABILITY WEBSITE</t>
  </si>
  <si>
    <t>SUPPORTING INFORMATION FOR PROJECT DATABASE</t>
  </si>
  <si>
    <t>WASTE</t>
  </si>
  <si>
    <t>WORK INTEGRATED LEARNING</t>
  </si>
  <si>
    <t>WATER</t>
  </si>
  <si>
    <t>WORK INTEGRATED LEARNING - INTERNSHIP/CO-OP</t>
  </si>
  <si>
    <t>ENERGY &amp; GHG EMISSIONS</t>
  </si>
  <si>
    <t>WORK INTEGRATED LEARNING - COURSE BASED PROJECT</t>
  </si>
  <si>
    <t>BIODIVERSITY</t>
  </si>
  <si>
    <t>REGULATORY REPORTING</t>
  </si>
  <si>
    <t>HEALTH &amp; WELLNESS</t>
  </si>
  <si>
    <t>VOLUNTARY REPORTING</t>
  </si>
  <si>
    <t>TRANSPORTATION</t>
  </si>
  <si>
    <t>VIDEO</t>
  </si>
  <si>
    <t>GROUNDS MANAGEMENT</t>
  </si>
  <si>
    <t>NEWS ARTICLE</t>
  </si>
  <si>
    <t>SUSTAINABILITY</t>
  </si>
  <si>
    <t>GRANT FUNDED</t>
  </si>
  <si>
    <t>BUILT ENVIRONMENT</t>
  </si>
  <si>
    <t>CLIMATE CHANGE</t>
  </si>
  <si>
    <t>FOOD</t>
  </si>
  <si>
    <t>NOTES</t>
  </si>
  <si>
    <t>For any annual reporting, most recent reports would go on the regulatory webpage, and all historic will go in the database</t>
  </si>
  <si>
    <t>Confirm if we can use a "related projects" section to reference other projects similar to policies database</t>
  </si>
  <si>
    <t>Environmental Laws and Regulations</t>
  </si>
  <si>
    <t>ENVR9100</t>
  </si>
  <si>
    <t>Environmental Management And Assessment</t>
  </si>
  <si>
    <t>One</t>
  </si>
  <si>
    <t>One year, Ontario Colleges Graduate Certificate</t>
  </si>
  <si>
    <t>NOTL</t>
  </si>
  <si>
    <t>School of Environmental &amp; Horticultural Studies</t>
  </si>
  <si>
    <t>Business, Hospitality &amp; Tourism, Environmental</t>
  </si>
  <si>
    <t xml:space="preserve">8.3. Promote development-oriented policies that support productive activities, decent job creation, entrepreneurship, creativity and innovation, and encourage the formalization and growth of micro-, small- and medium-sized enterprises, including through access to financial services - VOCATIONAL LEARNING OUTCOME: 2. Plan and implement initiatives to support environmental management systems and organizational sustainability. OUTCOMES AND LEARNING OBJECTIVES: 4. Review existing and/or proposed environmental policies/legislation/ standards to assess implications to stakeholders including customers and suppliers. 5. Evaluate environmental business management practices and international policy changes to influence future changes in Canada’s legislative framework. 6. Develop the organization’s environmental policies, based on stakeholders’ input where appropriate, that can conform to legislation and technical standards/guidelines.
10.5. Improve the regulation and monitoring of global financial markets and institutions and strengthen the implementation of such regulations. COURSE OUTCOMES: 5.Evaluate environmental business management practices and international policy changes to influence future changes in Canada’s legislative framework.
16.10. Ensure public access to information and protect fundamental freedoms, in accordance with national legislation and international agreements -COURSE DESCRIPTION: In this course you will develop skills and practical knowledge to locate and apply various environmental laws and regulations such as the Environmental Protection Act, the Ontario Water Resources Act, Ont. Reg. 419 (and former Reg. 346), Ont. Reg. 347, and other related environmental legislation. With a practical understanding of environmental laws, you will have the information to help protect yourself and your company from possible litigation while at the same time help preserve the environment. LEARNING OBJECTIVES: 1. Locate relevant environmental law documents. 2. Interpret environmental laws in order to support environmental compliance requirements.
</t>
  </si>
  <si>
    <t>REVIEW:
I would include SDG 14.2: COURSE DESCRIPTION: In this course you will develop skills and practical knowledge to locate and apply various environmental laws and regulations such as the Environmental Protection Act, the Ontario Water Resources Act, Ont. Reg. 419 (and former Reg. 346), Ont. Reg. 347, and other related environmental legislation.
I would include SDG 8.1: OUTCOMES AND LEARNING: 1. Design a system that will enable the practice of due diligence and support employers in maintaining environmental regulatory compliance as an integral part of the business.</t>
  </si>
  <si>
    <t>Guilherme 
Sep 23 2022</t>
  </si>
  <si>
    <t>Pollution Prevention</t>
  </si>
  <si>
    <t>ENVR9101</t>
  </si>
  <si>
    <t>Two</t>
  </si>
  <si>
    <t>6.3.  By 2030, improve water quality by reducing pollution, eliminating dumping and minimizing release of hazardous chemicals and materials, halving the proportion of untreated wastewater and substantially increasing recycling and safe reuse globally - COURSE DESCRIPTION:This course will provide a detailed and integrated approach to implementing a waste minimization and pollution prevention program for the industrial, commercial and institutional community. It will provide expertise and practical skills directly related to waste reduction in the industrial, commercial and institutional sectors. The objective of this course is to provide students with the basic knowledge involved in waste minimization and performing waste audits.
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 - VOCATIONAL LEARNING OUTCOME: 2. Evaluate waste management systems, processes, and procedures to minimize waste, resource consumption and cost.
12.6. Encourage companies, especially large and transnational companies, to adopt sustainable practices and to integrate sustainability information into their reporting cycle - COURSE DESCRIPTION:This course will provide a detailed and integrated approach to implementing a waste minimization and pollution prevention program for the industrial, commercial and institutional community. VOCATIONAL OUTCOME LEARNING: 1. Evaluate environmental systems and industrial processes to identify and implement appropriate pollution prevention, abatement and control options.OUTCOMES AND LEARNING OBJECTIVES: 2. Implement Source Reduction as a means of achieving  Pollution Prevention. 5. Complete a Solid Non-hazardous Waste Audit according to Regulation 102/94.
11.6. By 2030, reduce the adverse per capita environmental impact of cities, including by paying special attention to air quality and municipal and other waste management -COURSE DESCRIPTION: This course will provide a detailed and integrated approach to implementing a waste minimization and pollution prevention program for the industrial, commercial and institutional community. It will provide expertise and practical skills directly related to waste reduction in the industrial, commercial and institutional sectors.</t>
  </si>
  <si>
    <t>Guilherme 
Sep 30 2022</t>
  </si>
  <si>
    <t>Environmental Analysis I</t>
  </si>
  <si>
    <t>ENVR9102</t>
  </si>
  <si>
    <t>6.6.  By 2020, protect and restore water-related ecosystems, including mountains, forests, wetlands, rivers, aquifers and lakes - LEARNING OUTCOMES:3. Develop site-specific work plans, including Quality Assurance/Quality Control (QA/QC) methods, measuring/monitoring procedures and analytical equipment to be used for the specific application (e.g. air, water, soil, sediments, rock, fauna, flora, human, workplace, etc).5. Interpret analytical data to identify trends, significant changes from historical patterns, deviations, or evidence of environmental stresses.5.3. Compare current data with historical data and appropriate guidelines. 5.4. Make valid recommendations regarding data.
12.8. By 2030, ensure that people everywhere have the relevant information and awareness for sustainable development and lifestyles in harmony with nature - OUTCOME LEARNING OBJECTIVES: 5. Interpret analytical data to identify trends, significant changes from historical patterns, deviations, or evidence of environmental stresses. 5.1. Review and consolidate analytical data in various formats (lab reports, historical studies, etc.) into comprehensive spreadsheets.5.2. Incorporate existing data into a current report using appropriate computer programs (i.e. Word, Excel). 5.3. Compare current data with historical data and appropriate guidelines.
15.1. By 2020, ensure the conservation, restoration and sustainable use of terrestrial and inland freshwater ecosystems and their services, in particular forests, wetlands, mountains and drylands, in line with obligations under international agreements - COURSE DESCRIPTION:This course will provide you training regarding environmental study design for data collection with applied exercises in soil sampling and analysis. You will discern the principles of data quality and data management and apply these principles through relevant assignments. OUTCOME LEARNING OBJECTIVES: 5. Interpret analytical data to identify trends, significant changes from historical patterns, deviations, or evidence of environmental stresses. 5.1. Review and consolidate analytical data in various formats (lab reports, historical studies, etc.) into comprehensive spreadsheets.5.2. Incorporate existing data into a current report using appropriate computer programs (i.e. Word, Excel). 5.3. Compare current data with historical data and appropriate guidelines.</t>
  </si>
  <si>
    <t>Environmental Analysis II</t>
  </si>
  <si>
    <t>ENVR9103</t>
  </si>
  <si>
    <t xml:space="preserve">6.1.  By 2030, achieve universal and equitable access to safe and affordable drinking water for all - OUTCOMES AND LEARNING OBJECTIVESS : 3. Design and apply sampling and analysis of surface water and groundwater samples, including the frequency and timing of sampling, optimum locations for continuous or discreet sampling, data capture systems, sampling procedures, sampling methodology, personnel, parameter list for analysis, and data quality objectives. OUTCOMES AND LEARNING OBJECTIVES :3. Design and apply sampling and analysis of surface water and groundwater samples, including the frequency and timing of sampling, optimum locations for continuous or discreet sampling, data capture systems, sampling procedures, sampling methodology, personnel, parameter list for analysis, and data quality objectives.
14.1. By 2025, prevent and significantly reduce marine pollution of all kinds, in particular from land-based activities, including marine debris and nutrient pollution - VOCATIONAL LEARNING OUTCOMES: 1. Research environmental activities, through historical records and evaluating the results of appropriate sampling and analysis, to support informed environmental decision making.OUTCOMES AND LEARNING OBJECTIVES :3. Design and apply sampling and analysis of surface water and groundwater samples, including the frequency and timing of sampling, optimum locations for continuous or discreet sampling, data capture systems, sampling procedures, sampling methodology, personnel, parameter list for analysis, and data quality objectives.LEARNING OBJECTIVES:  2. Complete the water sampling program to determine changes over time/geographic area
15.1. By 2020, ensure the conservation, restoration and sustainable use of terrestrial and inland freshwater ecosystems and their services, in particular forests, wetlands, mountains and drylands, in line with obligations under international agreement - VOCATIONAL LEARNING OUTCOMES: 1. Research environmental activities, through historical records and evaluating the results of appropriate sampling and analysis, to support informed environmental decision making.
</t>
  </si>
  <si>
    <t>Environmental Communications</t>
  </si>
  <si>
    <t>ENVR9104</t>
  </si>
  <si>
    <t>10.2. By 2030, empower and promote the social, economic and political inclusion of all, irrespective of age, sex, disability, race, ethnicity, origin, religion or economic or other status - COURSE DESCRIPTION: Recognizing the key role of communications in the environmental sector, this course further develops your verbal and written communication skills. Through exercises and practical experience, you will develop and demonstrate effective public speaking and presentation skills. You will also work on technical and business writing skills, developing an environmental proposal and technical report. Focusing on understanding key audiences and their communication needs, this course will help you develop persuasive communication skills
16.7. Ensure responsive, inclusive, participatory and representative decision-making at all levels - COURSE DESCRIPTION You will also work on technical and business writing skills, developing an environmental proposal and technical report. Focusing on understanding key audiences and their communication needs, this course will help you develop persuasive communication skill.</t>
  </si>
  <si>
    <t>Waste Management Systems</t>
  </si>
  <si>
    <t>ENVR9107</t>
  </si>
  <si>
    <t xml:space="preserve">6.3.  By 2030, improve water quality by reducing pollution, eliminating dumping and minimizing release of hazardous chemicals and materials, halving the proportion of untreated wastewater and substantially increasing recycling and safe reuse globally - OUTCOME:  1. Evaluate waste management systems, processes, and procedures to minimize waste, resource consumption and cost
9.2.  Promote inclusive and sustainable industrialization and, by 2030, significantly raise industry’s share of employment and gross domestic product, in line with national circumstances, and double its share in least developed countries - COURSE DESCRIPTION: You will be able to identify the various components which make up the solid waste stream and calculate waste generation rates. In addition, you will be able to assess a waste stream to determine; options available for waste collection and processing; markets for recyclable and compatibles; and appropriate collection and processing equipment.
11.6. By 2030, reduce the adverse per capita environmental impact of cities, including by paying special attention to air quality and municipal and other waste management- COURSE DESCRIPTION: This course is designed to enable you to identify and recommend waste processing collection systems options and procurement equipment for waste management. You will acquire an excellent understanding of waste management facilities and technologies, municipal roles and operations, government requirements, waste haulers, brokers, processors and exchange networks.
14.1. By 2025, prevent and significantly reduce marine pollution of all kinds, in particular from land-based activities, including marine debris and nutrient pollution - OUTCOME - 2. Research environmental activities, through historical records and evaluating the results of appropriate sampling and analysis, to support informed environmental decision making.
15.1. By 2020, ensure the conservation, restoration and sustainable use of terrestrial and inland freshwater ecosystems and their services, in particular forests, wetlands, mountains and drylands, in line with obligations under international agreements - LEARNING OBJECTIVES: 2. Design a monitoring protocol for appropriate hydro-geological conditions of various landfill sites. 3. Characterize the typical parameters monitored in landfill leachate.	</t>
  </si>
  <si>
    <t>Environmental Audits</t>
  </si>
  <si>
    <t>ENVR9120</t>
  </si>
  <si>
    <t xml:space="preserve">6.3.  By 2030, improve water quality by reducing pollution, eliminating dumping and minimizing release of hazardous chemicals and materials, halving the proportion of untreated wastewater and substantially increasing recycling and safe reuse globally - COURSE DESCRIPTION: You will be exposed to the steps involved in completing current environmental audits for industry, institutions and commercial enterprises, including energy audits, water audits, carbon foot printing analysis and environmental management systems audits.
7.3.  By 2030, double the global rate of improvement in energy efficiency - LEARNING OBJECTIVES: 1. Identify the key components of energy consumption in a variety of different building scenarios. 2. Identify and implement the tools required to measure energy consumption. 3. Consolidate and report energy data in a meaningful way.
9.2.  Promote inclusive and sustainable industrialization and, by 2030, significantly raise industry’s share of employment and gross domestic product, in line with national circumstances, and double its share in least developed countries - COURSE DESCRIPTION: You will be exposed to the steps involved in completing current environmental audits for industry, institutions and commercial enterprises, including energy audits, water audits, carbon foot printing analysis and environmental management systems audit.
12.6. Encourage companies, especially large and transnational companies, to adopt sustainable practices and to integrate sustainability information into their reporting cycle - COURSE DESCRIPTION:You will be exposed to the steps involved in completing current environmental audits for industry, institutions and commercial enterprises, including energy audits, water audits, carbon foot printing analysis and environmental management systems audits. 
13.3. Improve education, awareness-raising and human and institutional capacity on climate change mitigation, adaptation, impact reduction and early warning - OUTCOME:2. Perform environmental audits and assessments to evaluate environmental conditions and recommend appropriate improvements.
</t>
  </si>
  <si>
    <t>Occupational Health and Safety</t>
  </si>
  <si>
    <t>ENVR9140</t>
  </si>
  <si>
    <t>8.8. Protect labour rights and promote safe and secure working environments for all workers, including migrant workers, in particular women migrants, and those in precarious employment - COURSE DESCRIPTION:You will be provided with a basic understanding of the responsibilities and rights stipulated in the Occupational Health &amp; Safety Act. Emphasis will be placed on the principles involved in conducting workplace inspections, audits and assessments of designated substances. You will have the opportunity to gain an understanding for reading and interpreting health and safety laws and regulations. VOCATIONAL LEARNING OUTCOMES: 1. Complete all work in accordance with health and safety requirements and environmental policy, legislation, regulations using relevant environmental management and risk assessment tools.</t>
  </si>
  <si>
    <t>Environmental Assessment</t>
  </si>
  <si>
    <t>ENVR9171</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</si>
  <si>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 - COURSE DESCRIPTION: This course will provide you with specific training on how to apply federal and provincial (Ontario) Environmental Assessment legislation to proposed projects. Related legislation will be reviewed with you such as the Planning Act, Environmental Protection Act, etc. and their interrelationships will be explored. The application of case studies will highlight strategies and nuances of the legislation and give you experience in preparing applications. Both Individual and Class Environmental Assessments will be addressed
7.3.  By 2030, double the global rate of improvement in energy efficiency. OUTCOME: 5. Apply strategies for lobbying legislators to develop and enforce appropriate environmental regulations, policy, standards (such as for Greenhouse Gas emissions)
11.6. By 2030, reduce the adverse per capita environmental impact of cities, including by paying special attention to air quality and municipal and other waste management - OUTCOME:2. Perform environmental audits and assessments to evaluate environmental conditions and recommend appropriate improvements.
12.2. By 2030, achieve the sustainable management and efficient use of natural resources - OUTCOME:2. Perform environmental audits and assessments to evaluate environmental conditions and recommend appropriate improvements.
13.3. Improve education, awareness-raising and human and institutional capacity on climate change mitigation, adaptation, impact reduction and early warning - COURSE DESCRIPTION: This course will provide you with specific training on how to apply federal and provincial (Ontario) Environmental Assessment legislation to proposed projects. Related legislation will be reviewed with you such as the Planning Act, Environmental Protection Act, etc. and their interrelationships will be explored. The application of case studies will highlight strategies and nuances of the legislation and give you experience in preparing applications. Both Individual and Class Environmental Assessments will be addressed.</t>
  </si>
  <si>
    <t>Organizational Sustainability</t>
  </si>
  <si>
    <t>ENVR9190</t>
  </si>
  <si>
    <t xml:space="preserve">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 - COURSE DESCRIPTION: This course covers the key elements of organizational sustainability, including environmental management systems, corporate social responsibility, carbon management and sustainability reporting. LEARNING OUTCOMES AND OBJECTIVES: 2. Identify the elements of corporate social responsibility and reporting.
7.3.  By 2030, double the global rate of improvement in energy efficiency - LEARNING OBJECTIVES: 1. Quantify the key contributors to an enterprise carbon footprint. 2. Analyze results and propose key reduction strategies.
9.2.  Promote inclusive and sustainable industrialization and, by 2030, significantly raise industry’s share of employment and gross domestic product, in line with national circumstances, and double its share in least developed countries - COURSE DESCRIPTION: This course covers the key elements of organizational sustainability, including environmental management systems, corporate social responsibility, carbon management and sustainability reporting. LEARNING OUTCOMES AND OBJECTIVES: 1. Develop and implement the key components of environmental management systems. 2. Identify the elements of corporate social responsibility and reporting. 3. Design and implement a carbon management strategy.
12.2. By 2030, achieve the sustainable management and efficient use of natural resources - VOCATIONAL LEARNING OUTCOMES: 1. apply problem-solving and critical-thinking skills as required in materials and operations management. OUTCOMES AND LEARNING OBJECTIVES: 1. Develop and implement the key components of environmental management systems.2. Identify the elements of corporate social responsibility and reporting.3. Design and implement a carbon management strategy.
13.3. Improve education, awareness-raising and human and institutional capacity on climate change mitigation, adaptation, impact reduction and early warning - COURSE DESCRIPTION: This course covers the key elements of organizational sustainability, including environmental management systems, corporate social responsibility, carbon management and sustainability reporting. Examining and applying case studies of organizations ranging from small to large and private to public sector, students will develop the skills and strategies to become fluent in sustainability, as it pertains to business operations.
</t>
  </si>
  <si>
    <t>Hazardous Materials Management</t>
  </si>
  <si>
    <t>ENVR9200</t>
  </si>
  <si>
    <t xml:space="preserve">6.3.  By 2030, improve water quality by reducing pollution, eliminating dumping and minimizing release of hazardous chemicals and materials, halving the proportion of untreated wastewater and substantially increasing recycling and safe reuse globally - LEARNING OBJECTIVES: 1.1. Identify and analyze the impact of hazardous waste on the natural environment. 5.1. Identify and analyze hazardous waste streams and reduce or eliminate health effects associated with hazardous waste materials.
9.2.  Promote inclusive and sustainable industrialization and, by 2030, significantly raise industry’s share of employment and gross domestic product, in line with national circumstances, and double its share in least developed countries - OUTCOME: 2. Evaluate environmental systems and industrial processes to identify and implement appropriate pollution prevention, abatement and control options.
11.6. By 2030, reduce the adverse per capita environmental impact of cities, including by paying special attention to air quality and municipal and other waste management - OUTCOME AND LEARNING OBJECTIVES: 1. Demonstrate the magnitude of the hazardous waste problem in North America, and the goal of hazardous waste management. 1.1. Identify and analyze the impact of hazardous waste on the natural environment.
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 - COURSE DESCRIPTION: This course is designed to enable students to recognize and understand environmental regulations and management strategies involved with handling hazardous wastes in the workplace. Proper procedures for the safe storage of hazardous materials will also be reviewed. Processes involved in the proper identification, classification and manifesting of hazardous materials will also be covered in depth.
14.1. By 2025, prevent and significantly reduce marine pollution of all kinds, in particular from land-based activities, including marine debris and nutrient pollution- VOCATIONAL LEARNING OUTCOMES:  2. Evaluate environmental systems and industrial processes to identify and implement appropriate pollution prevention, abatement and control options.
15.5. Take urgent and significant action to reduce the degradation of natural habitats, halt the loss of biodiversity and, by 2020, protect and prevent the extinction of threatened species OUTCOME: 2. Evaluate environmental systems and industrial processes to identify and implement appropriate pollution prevention, abatement and control options. - VOCATIONAL LEARNING OUTCOMES:  2. Evaluate environmental systems and industrial processes to identify and implement appropriate pollution prevention, abatement and control options.
</t>
  </si>
  <si>
    <t>Environmental Site Assessments</t>
  </si>
  <si>
    <t>ENVR9201</t>
  </si>
  <si>
    <t>9.2.  Promote inclusive and sustainable industrialization and, by 2030, significantly raise industry’s share of employment and gross domestic product, in line with national circumstances, and double its share in least developed countries - COURSE DESCRIPTION: You will learn to interpret and apply industry standards, best practices, techniques and investigative measures through hands-on exercises in detailed scenarios. You will be introduced to site remediation options for soil, groundwater and sediments.
12.6. Encourage companies, especially large and transnational companies, to adopt sustainable practices and to integrate sustainability information into their reporting cycle -  COURSE DESCRIPTION: You will learn to interpret and apply industry standards, best practices, techniques and investigative measures through hands-on exercises in detailed scenarios. You will be introduced to site remediation options for soil, groundwater and sediments.
15.1. By 2020, ensure the conservation, restoration and sustainable use of terrestrial and inland freshwater ecosystems and their services, in particular forests, wetlands, mountains and drylands, in line with obligations under international agreements - COURSE DESCRIPTION: You will learn to interpret and apply industry standards, best practices, techniques and investigative measures through hands-on exercises in detailed scenarios. You will be introduced to site remediation options for soil, groundwater and sediments.VOCATIONAL LEARNING OUTCOMES: 2. Perform environmental audits and assessments to evaluate environmental conditions and recommend appropriate improvements. 3. Research environmental activities, through historical records and evaluating the results of appropriate sampling and analysis, to support informed environmental decision making.</t>
  </si>
  <si>
    <t>Industrial Process and Environmental Control</t>
  </si>
  <si>
    <t>ENVR9202</t>
  </si>
  <si>
    <t>6.3.  By 2030, improve water quality by reducing pollution, eliminating dumping and minimizing release of hazardous chemicals and materials, halving the proportion of untreated wastewater and substantially increasing recycling and safe reuse globally -LEARNING OBJECTIVES: . 1.1. Evaluate the options available for treatment of municipal and industrial wastewater. 1.3. Evaluate and recommend preferred treatment options for a variety of liquid, solid and air waste streams. 
7.3.  By 2030, double the global rate of improvement in energy efficiency - COURSE DESCRIPTION: In this course you will examine manufacturing processes in a broad cross-section of industries, including water conditioning and sewage treatment, energy fuels and power generation, industrial gases, fermentation, metallurgical, cement, automotive, and plastics. You will evaluate pollution abatement equipment and technologies and their applications in the various industry segments. You will participate in several field trips to industrial sites, gaining first-hand knowledge of a variety of manufacturing processes and an insight as to how each industry deals with its environmental issues.
9.2.  Promote inclusive and sustainable industrialization and, by 2030, significantly raise industry’s share of employment and gross domestic product, in line with national circumstances, and double its share in least developed countries - COURSE DESCRIPTION: In this course you will examine manufacturing processes in a broad cross-section of industries, including water conditioning and sewage treatment, energy fuels and power generation, industrial gases, fermentation, metallurgical, cement, automotive, and plastics. You will evaluate pollution abatement equipment and technologies and their applications in the various industry segments. OUTCOME: Evaluate environmental systems and industrial processes to identify and implement appropriate pollution prevention, abatement and control options.
11.4. Strengthen efforts to protect and safeguard the world’s cultural and natural heritage - OUTCOMES AND LEARNING OBJECTIVES: 3. Identify the environmental impact of the industry on the environment in terms of air and water pollution and wastes from the process. 1.3. Evaluate and recommend preferred treatment options for a variety of liquid, solid and air waste streams.
12.5. By 2030, substantially reduce waste generation through prevention, reduction, recycling and reuse - OUTCOME: Evaluate environmental systems and industrial processes to identify and implement appropriate pollution prevention, abatement and control options. OUTCOMES AND LEARNING OBJECTIVES: 1.3. Evaluate and recommend preferred treatment options for a variety of liquid, solid and air waste streams.
13.3. Improve education, awareness-raising and human and institutional capacity on climate change mitigation, adaptation, impact reduction and early warning - COURSE DESCRIPTION: In this course you will examine manufacturing processes in a broad cross-section of industries, including water conditioning and sewage treatment, energy fuels and power generation, industrial gases, fermentation, metallurgical, cement, automotive, and plastics. You will evaluate pollution abatement equipment and technologies and their applications in the various industry segments. You will participate in several field trips to industrial sites, gaining first-hand knowledge of a variety of manufacturing processes and an insight as to how each industry deals with its environmental issues.
14.1. By 2025, prevent and significantly reduce marine pollution of all kinds, in particular from land-based activities, including marine debris and nutrient pollution - OUTCOMES AND LEARNING OBJECTIVES: 3. Identify the environmental impact of the industry on the environment in terms of air and water pollution and wastes from the process. 1.3. Evaluate and recommend preferred treatment options for a variety of liquid, solid and air waste streams. 1.4. Detail the protocol administered under the 3 phases of the Municipal Industrial Strategy for Abatement (MISA). 1.5. Detail steps that are undertaken to complete a waste water survey of various industries. 1.6. Evaluate typical characteristics of waste water effluent of various industries in North America.
15.1. By 2020, ensure the conservation, restoration and sustainable use of terrestrial and inland freshwater ecosystems and their services, in particular forests, wetlands, mountains and drylands, in line with obligations under international agreements -OUTCOME: Evaluate environmental systems and industrial processes to identify and implement appropriate pollution prevention, abatement and control options. OUTCOMES AND LEARNING OBJECTIVES: 1.3. Evaluate and recommend preferred treatment options for a variety of liquid, solid and air waste streams.</t>
  </si>
  <si>
    <t>Environmental Impact and Risk Assessment</t>
  </si>
  <si>
    <t>ENVR9207</t>
  </si>
  <si>
    <t xml:space="preserve">11.4. Strengthen efforts to protect and safeguard the world’s cultural and natural heritage - VOCATIONAL LEARNING OUTCOMES: 1. Perform environmental audits and assessments to evaluate environmental conditions and recommend appropriate improvements.  OUTCOMES AND LEARNING OBJECTIVES:1. Analyze existing and/or proposed environmental policies/legislations/standards (and the rationale supporting them) to assess implications to stakeholders.
14.2. By 2020, sustainably manage and protect marine and coastal ecosystems to avoid significant adverse impacts, including by strengthening their resilience, and take action for their restoration in order to achieve healthy and productive oceans COURSE DESCRIPTION: Environmental impacts associated with land use changes and development pressures are regulated under multiple legislative policies and guidelines. This course presents the applicable legislation and evaluation methodologies through a series of case studies, presentations and reports.
15.1. By 2020, ensure the conservation, restoration and sustainable use of terrestrial and inland freshwater ecosystems and their services, in particular forests, wetlands, mountains and drylands, in line with obligations under international agreements - COURSE DESCRIPTION: Environmental impacts associated with land use changes and development pressures are regulated under multiple legislative policies and guidelines. This course presents the applicable legislation and evaluation methodologies through a series of case studies, presentations and reports.
</t>
  </si>
  <si>
    <t>Project Management</t>
  </si>
  <si>
    <t>ENVR9240</t>
  </si>
  <si>
    <t>Target 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 - VOCATIONAL LEARNING OUTCOMES: 1. Apply project management principles and techniques in the resolution of environmental problems.</t>
  </si>
  <si>
    <t>Public and Media Relations</t>
  </si>
  <si>
    <t>PREL9204</t>
  </si>
  <si>
    <t xml:space="preserve">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 - COURSE DESCRIPTION:  Students will learn the elements of successful public communication in a variety of environmental scenarios, including marketing, website development, open houses and public consultation. Media Relations principles will also be addressed, including oral and written communications for print, radio and television.
</t>
  </si>
  <si>
    <t>Ethical Reasoning Skills</t>
  </si>
  <si>
    <t>BETC9201</t>
  </si>
  <si>
    <t>International Business Management</t>
  </si>
  <si>
    <t>One Year, Ontario College Graduate Certificate</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</si>
  <si>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 - OUTCOMES AND LEARNING OBJECTIVES: 6.1. Analyze the divergent emphasis on human and property rights, intrinsic value, economic burdens and benefits, offered by each classical school of moral philosophy.
8.3. Promote development-oriented policies that support productive activities, decent job creation, entrepreneurship, creativity and innovation, and encourage the formalization and growth of micro-, small- and medium-sized enterprises, including through access to financial services - OUTCOMES: 3. recommend strategies to support principles of corporate sustainability, corporate social responsibilities and ethics associated with an organization's integrative trade initiatives and evaluate their effectiveness.
9.2.  Promote inclusive and sustainable industrialization and, by 2030, significantly raise industry’s share of employment and gross domestic product, in line with national circumstances, and double its share in least developed countries - OUTCOMES: 3. recommend strategies to support principles of corporate sustainability, corporate social responsibilities and ethics associated with an organization's integrative trade initiatives and evaluate their effectiveness.
10.2. By 2030, empower and promote the social, economic and political inclusion of all, irrespective of age, sex, disability, race, ethnicity, origin, religion or economic or other status - OUTCOMES AND LEARNING OBJECTIVES: 2. Explain the historical, cultural, and contemporary sources of ethical standards and practices in countries.5. Analyze environmental influences  on decision-making instincts engendered by circumstances specific to a community, nation, social group, or organizationy. 5.1. Compensate for biases in decision-making bred by one’s own cultural development.
16.5. Substantially reduce corruption and bribery in all their forms - OUTCOMES AND LEARNING OBJECTIVES:1. Analyze objective measures of unethical behaviour that characterize countries and significant sectors of the world economy. 1.1. Analyze Corruption Measurements 1.2. Interpret Corruption Metrics.
17.10. Promote a universal, rules-based, open, non-discriminatory and equitable multilateral trading system under the World Trade Organization, including through the conclusion of negotiations under its Doha Development Agenda -  OUTCOMES: 2. evaluate the impact of statutory and regulatory compliance on an organization's integrative trade initiatives. 3. recommend strategies to support principles of corporate sustainability, corporate social responsibilities and ethics associated with an organization's integrative trade initiatives and evaluate their effectiveness.</t>
  </si>
  <si>
    <t>Guilherme
Oct 16 2022</t>
  </si>
  <si>
    <t>Human Resources Management</t>
  </si>
  <si>
    <t>BHRM9701</t>
  </si>
  <si>
    <t xml:space="preserve">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 - COURSE DESCRIPTION: This course examines all functional aspects of HRM including the legal requirements, diversity, job analysis, staffing (recruitment and selection), training and development, total rewards, health and safety, employee, and labour relations. OUTCOMES AND LEARNING OBJECTIVES: 1. Explain the impact of strategic human resources management as an organizational enabler and describe the evolving legal emphasis within organizations from a
compliance orientation to recognizing and valuing diversity.6.5. Explain the importance of diversity in the workplace.
8.8. Protect labour rights and promote safe and secure working environments for all workers, including migrant workers, in particular women migrants, and those in precarious employment - OUTCOMES AND LEARNING OBJECTIVES: 
5. Develop effective employee/employer relationships through comprehensive occupational health and safety program and effective employee relations/labour relations, in the international arena. 5.1. Discover occupational health and safety legislation impacting Canadian workers. 5.2. Distinguish between Canadian health and safety practices and international comparators regarding health and safety regulations.
10.2. By 2030, empower and promote the social, economic and political inclusion of all, irrespective of age, sex, disability, race, ethnicity, origin, religion or economic or other status - OUTCOMES AND LEARNING OBJECTIVES: 3.3. Design pre-training activities for individuals embarking upon cross-cultural experiences and post-training experiences for those returning to Canada. 6.2. Explore contemporary challenges including risk exposure, culture shock, reverse culture shock, and others.
16.B. Promote and enforce non-discriminatory laws and policies for sustainable development - COURSE DESCRIPTION: This course examines all functional aspects of HRM including the legal requirements, diversity, job analysis, staffing (recruitment and selection), training and development, total rewards, health and safety, employee, and labour relations.
17.10. Promote a universal, rules-based, open, non-discriminatory and equitable multilateral trading system under the World Trade Organization, including through the conclusion of negotiations under its Doha Development Agenda - OUTCOMES: 1. analyze the impact of an organization's integrative trade initiatives on its human resources management strategies, policies, and practices
</t>
  </si>
  <si>
    <t>Guilherme
Oct 16 2023</t>
  </si>
  <si>
    <t>Concepts of International Trade</t>
  </si>
  <si>
    <t>BICG9102</t>
  </si>
  <si>
    <t xml:space="preserve">8.3. Promote development-oriented policies that support productive activities, decent job creation, entrepreneurship, creativity and innovation, and encourage the formalization and growth of micro-, small- and medium-sized enterprises, including through access to financial services - OUTCOMES: 3. Apply business principles as well as emerging technologies to advance organizational goals in businesses including small and medium enterprises.
10.2. By 2030, empower and promote the social, economic and political inclusion of all, irrespective of age, sex, disability, race, ethnicity, origin, religion or economic or other status -  OUTCOMES AND LEARNING OBJECTIVES: 5.5. Explain the importance of corporate culture and corporate social responsibility
17.8.1. Promote a universal, rules-based, open, non-discriminatory and equitable multilateral trading system under the World Trade Organization, including through the conclusion of negotiations under its Doha Development Agenda - COURSE DESCRIPTION: You will be taught the terminology of international trade, basic international trading blocs, trade rules and international trade treaties, and their impact on the development of trade patterns. You will also participate in discussions about practical aspects of a managerial orientation that are required to ensure that a firm's global trading efforts are successful and profitable.
</t>
  </si>
  <si>
    <t>Guilherme
Oct 16 2024</t>
  </si>
  <si>
    <t>Market Entry and Distribution</t>
  </si>
  <si>
    <t>BICG9202</t>
  </si>
  <si>
    <t xml:space="preserve">4.4.  By 2030, substantially increase the number of youth and adults who have relevant skills, including technical and vocational skills, for employment, decent jobs and entrepreneurship - COURSE DESCRIPTION: In this course, you will study in detail the various options exporters have available to them to enter foreign markets including indirect exporting, direct exporting, trading houses, licensing agreements, agents, distributors, co-marketing, joint ventures, franchising, and international strategic partnerships. OUTCOMES AND LEARNING OBJECTIVES: 5. Analyze the factors involved in setting up and managing an international partnership
8.3. Promote development-oriented policies that support productive activities, decent job creation, entrepreneurship, creativity and innovation, and encourage the formalization and growth of micro-, small- and medium-sized enterprises, including through access to financial services - VOCATIONAL OUTCOMES: 9. recommend strategies to support principles of corporate sustainability, corporate social responsibilities and ethics associated with an organization's integrative trade initiatives and evaluate their effectiveness.
9.2.  Promote inclusive and sustainable industrialization and, by 2030, significantly raise industry’s share of employment and gross domestic product, in line with national circumstances, and double its share in least developed countries - VOCATIONAL OUTCOMES: 2. conduct an environmental scan to evaluate the impact of world issues on an organization's international business opportunities. 3. conduct, evaluate and present market research to support an organization's international business decision-making. 4. develop and implement strategies to negotiate effectively within various cultural environments and to address the impact of cultural differences on an organization's integrative trade initiatives.
10.2. By 2030, empower and promote the social, economic and political inclusion of all, irrespective of age, sex, disability, race, ethnicity, origin, religion or economic or other status - VOCATIONAL OUTCOMES:  4. develop and implement strategies to negotiate effectively within various cultural environments and to address the impact of cultural differences on an organization's integrative trade initiatives.
17.10. Promote a universal, rules-based, open, non-discriminatory and equitable multilateral trading system under the World Trade Organization, including through the conclusion of negotiations under its Doha Development Agenda - VOCATIONAL OUTCOMES: 4. develop and implement strategies to negotiate effectively within various cultural environments and to address the impact of cultural differences on an organization's integrative trade initiatives. 5. evaluate the impact of statutory and regulatory compliance on an organization's integrative trade initiatives. 6. identify and interpret relevant international financial documents, and evaluate financial strategies that support an organization's integrative trade initiatives.9.recommend strategies to support principles of corporate sustainability, corporate social responsibilities and ethics associated with an organization's integrative trade initiatives and evaluate their effectiveness.
</t>
  </si>
  <si>
    <t>Guilherme
Oct 16 2025</t>
  </si>
  <si>
    <t>International Market Research</t>
  </si>
  <si>
    <t>BICG9303</t>
  </si>
  <si>
    <t>8.3. Promote development-oriented policies that support productive activities, decent job creation, entrepreneurship, creativity and innovation, and encourage the formalization and growth of micro-, small- and medium-sized enterprises, including through access to financial services - VOCATIONAL OUTCOME: 2.Apply business principles as well as emerging technologies to advance organizational goals in businesses including small and medium enterprises.
9.2.  Promote inclusive and sustainable industrialization and, by 2030, significantly raise industry’s share of employment and gross domestic product, in line with national circumstances, and double its share in least developed countries - VOCATIONAL OUTCOMES: 1. Analyze the disciplinary theories and principles of international business, including marketing, legal frameworks, logistics, finance, human resources and the cultural contexts in each instance. 2. Apply business principles as well as emerging technologies to advance organizational goals in businesses including small and medium enterprises. 3. Apply specialized knowledge to generate a clear return on investment for the employer in international work settings.
17.8.1. Promote a universal, rules-based, open, non-discriminatory and equitable multilateral trading system under the World Trade Organization, including through the conclusion of negotiations under its Doha Development Agenda - OUTCOMES AND LEARNING OBJECTIVES: 5. Evaluate international trade opportunities based on your analysis of the data collected. 5.1. Evaluate how market intelligence can be applied to product development. 5.2. Explain how market intelligence can be applied to developing international marketing strategies. 5.3. Recommend new opportunities with international market research data</t>
  </si>
  <si>
    <t>Guilherme
Oct 16 2026</t>
  </si>
  <si>
    <t>International Trade Finance</t>
  </si>
  <si>
    <t>BICG9403</t>
  </si>
  <si>
    <t>8.3. Promote development-oriented policies that support productive activities, decent job creation, entrepreneurship, creativity and innovation, and encourage the formalization and growth of micro-, small- and medium-sized enterprises, including through access to financial services - COURSE OUTCOMES: 1. Analyze the disciplinary theories and principles of international business, including marketing, legal frameworks, logistics, finance, human resources and the cultural contexts in each instance.  2. Apply business principles as well as emerging technologies to advance organizational goals in businesses including small and medium enterprises.
9.3.  Increase the access of small-scale industrial and other enterprises, in particular in developing countries, to financial services, including affordable credit, and their integration into value chains and markets -  COURSE OUTCOMES:  2. Apply business principles as well as emerging technologies to advance organizational goals in businesses including small and medium enterprise. 4. Develop proposals for international business and development projects, including, but not limited to, their operational specifications, modes and sources of financial support, and implementation plans. 5. Develop strategies to build strategic partnerships with a diverse mix of global stakeholders.
17.10. Promote a universal, rules-based, open, non-discriminatory and equitable multilateral trading system under the World Trade Organization, including through the conclusion of negotiations under its Doha Development Agenda - COURSE OUTCOMES: 1 nalyze the disciplinary theories and principles of international business, including marketing, legal frameworks, logistics, finance, human resources and the cultural contexts in each instance. 2. Apply business principles as well as emerging technologies to advance organizational goals in businesses including small and medium enterprises. 3. Apply specialized knowledge to generate a clear return on investment for the employer in international work settings. 4. Develop proposals for international business and development projects, including, but not limited to, their operational specifications, modes and sources of financial support, and implementation plans. 5. Develop strategies to build strategic partnerships with a diverse mix of global stakeholders.</t>
  </si>
  <si>
    <t>Guilherme
Oct 16 2027</t>
  </si>
  <si>
    <t>Global Logistics Management</t>
  </si>
  <si>
    <t>BICG9502</t>
  </si>
  <si>
    <t xml:space="preserve">8.3. Promote development-oriented policies that support productive activities, decent job creation, entrepreneurship, creativity and innovation, and encourage the formalization and growth of micro-, small- and medium-sized enterprises, including through access to financial services - COURSE OUTCOMES: 1. Analyze the disciplinary theories and principles of international business, including marketing, legal frameworks, logistics, finance, human resources and the cultural contexts in each instance.2.Apply business principles as well as emerging technologies to advance organizational goals in businesses including small and medium enterprises.
9.3.  Increase the access of small-scale industrial and other enterprises, in particular in developing countries, to financial services, including affordable credit, and their integration into value chains and markets -COURSE DESCRIPTION: You will examine the characteristics of international trade logistics and demonstrates the role of logistics plays in securing a competitive advantage. You will also develop the essential skills needed to design and formulate cost-effective approaches to the movement of goods and services from raw material suppliers through production facilities and distributors to final end users. COURSE OUTCOMES: .2.Apply business principles as well as emerging technologies to advance organizational goals in businesses including small and medium enterprises.
10.3. Ensure equal opportunity and reduce inequalities of outcome, including by eliminating discriminatory laws, policies and practices and promoting appropriate legislation, policies and action in this regard - COURSE OUTCOMES: 1. Analyze the disciplinary theories and principles of international business, including marketing, legal frameworks, logistics, finance, human resources and the cultural contexts in each instance. 3. Develop proposals for international business and development projects, including, but not limited to, their operational specifications, modes and sources of financial support, and implementation plans. 4. Develop strategies to build strategic partnerships with a diverse mix of global stakeholders.
 17.17. Encourage and promote effective public, public-private and civil society partnerships, building on the experience and resourcing strategies of partnerships -COURSE OUTCOMES: 4. Develop strategies to build strategic partnerships with a diverse mix of global stakeholders. 5. Evaluate both domestic and foreign trade facilitation and risk management programs as tools of business development and global expansion.
</t>
  </si>
  <si>
    <t>The videos are not available.</t>
  </si>
  <si>
    <t>Guilherme
Oct 16 2028</t>
  </si>
  <si>
    <t>International Marketing Strategies</t>
  </si>
  <si>
    <t>BICG9503</t>
  </si>
  <si>
    <t>8.3. Promote development-oriented policies that support productive activities, decent job creation, entrepreneurship, creativity and innovation, and encourage the formalization and growth of micro-, small- and medium-sized enterprises, including through access to financial services. COURSE OUTCOMES: 1. Analyze the disciplinary theories and principles of international business, including marketing, legal frameworks, logistics, finance, human resources and the cultural contexts in each instance. 2. Apply business principles as well as emerging technologies to advance organizational goals in businesses including small and medium enterprises.
9.3.  Increase the access of small-scale industrial and other enterprises, in particular in developing countries, to financial services, including affordable credit, and their integration into value chains and markets - COURSE OUTCOMES: 2. Apply business principles as well as emerging technologies to advance organizational goals in businesses including small and medium enterprises.
10.6. Ensure enhanced representation and voice for developing countries in decision-making in global international economic and financial institutions in order to deliver more effective, credible, accountable and legitimate institutions - COURSE OUTCOMES: 5. Develop intercultural competency and apply it in personal and professional context in global markets. 6. Develop strategies to build strategic partnerships with a diverse mix of global stakeholders. 7. Develop strategies to deploy and manage culturally-appropriate resources to optimize cross cultural economic and business transactions.
17.10. Promote a universal, rules-based, open, non-discriminatory and equitable multilateral trading system under the World Trade Organization, including through the conclusion of negotiations under its Doha Development Agenda - COURSE OUTCOME: 8. Evaluate both domestic and foreign trade facilitation and risk management programs as tools of business development and global expansion.</t>
  </si>
  <si>
    <t>Guilherme
Oct 16 2029</t>
  </si>
  <si>
    <t>Legal Issues of International Trade</t>
  </si>
  <si>
    <t>BICG9603</t>
  </si>
  <si>
    <t>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  - COURSE DESCRIPTION: It will also review international treaties and conventions which facilitate contractual dealings between businesses in different countries. Examination of environmental laws that impact on world wide business is an important feature of course content.
9.1.  Develop quality, reliable, sustainable and resilient infrastructure, including regional and transborder infrastructure, to support economic development and human well-being, with a focus on affordable and equitable access for all - COURSE OUTCOME: 1. Analyze the disciplinary theories and principles of international business, including marketing, legal frameworks, logistics, finance, human resources and the cultural contexts in each instance. 2. Analyze the national and multilateral responses to the social, cultural, political, environmental, and economic issues and trends.
10.3. Ensure equal opportunity and reduce inequalities of outcome, including by eliminating discriminatory laws, policies and practices and promoting appropriate legislation, policies and action in this regard -COURSE OUTCOMES: 2. Analyze the national and multilateral responses to the social, cultural, political, environmental, and economic issues and trends. 4. Evaluate the compliance of businesses with Canadian and international law, and local legislation and policies.
17.8.1. Promote a universal, rules-based, open, non-discriminatory and equitable multilateral trading system under the World Trade Organization, including through the conclusion of negotiations under its Doha Development Agenda - OUTCOMES AND LEARNING OBJECTIVES: 2. Compare the basic provisions of the World Trade Organization (WTO), the EU and NAFTA. 2.4. Investigate practical ways trade agreements and common markets facilitate international trade.</t>
  </si>
  <si>
    <t>Guilherme
Oct 16 2030</t>
  </si>
  <si>
    <t>International Trade Management</t>
  </si>
  <si>
    <t>BICG9604</t>
  </si>
  <si>
    <t>8.2. Achieve higher levels of economic productivity through diversification, technological upgrading and innovation, including through a focus on high-value added and labour-intensive sectors - COURSE DESCRIPTION: It reviews and examines what successful international corporations know about developing strategic alliances, managing business planning, utilizing risk management techniques and strategically using information technologies. It also describes how to operate an export office and manage resources internationally, with an understanding of the ethical and cultural differences.
9.1.  Develop quality, reliable, sustainable and resilient infrastructure, including regional and transborder infrastructure, to support economic development and human well-being, with a focus on affordable and equitable access for all - COURSE DESCRIPTION: This course is designed to identify ways in which students can co-manage international trade activities more effectively, with an eye to competitive advantage. It reviews and examines what successful international corporations know about developing strategic alliances, managing business planning, utilizing risk management techniques and strategically using information technologies. It also describes how to operate an export office and manage resources internationally, with an understanding of the ethical and cultural differences.
10.2. By 2030, empower and promote the social, economic and political inclusion of all, irrespective of age, sex, disability, race, ethnicity, origin, religion or economic or other status - COURSE OUTCOMES:4. develop and implement strategies to negotiate effectively within various cultural environments and to address the impact of cultural differences on an organization's integrative trade initiatives.
17.17. Promote a universal, rules-based, open, non-discriminatory and equitable multilateral trading system under the World Trade Organization, including through the conclusion of negotiations under its Doha Development Agenda - COURSE OUTCOMES: 1. analyze the impact of an organization's integrative trade initiatives on its human resources management strategies, policies, and practices. 
4. develop and implement strategies to negotiate effectively within various cultural environments and to address the impact of cultural differences on an organization's integrative trade initiatives. 6. develop and present an international marketing plan, and evaluate sales strategies that support an organization's integrative trade initiatives. 7. evaluate the impact of statutory and regulatory compliance on an organization's integrative trade initiatives.</t>
  </si>
  <si>
    <t>Guilherme
Oct 16 2031</t>
  </si>
  <si>
    <t>Business Principles</t>
  </si>
  <si>
    <t>BMGT9604</t>
  </si>
  <si>
    <t>8.3. Promote development-oriented policies that support productive activities, decent job creation, entrepreneurship, creativity and innovation, and encourage the formalization and growth of micro-, small- and medium-sized enterprises, including through access to financial services - COURSE DESCRIPTION: In this course, you are introduced to a wide range of business principles. You will study topics including the economic, political and legal environment of business, principles of marketing, organizational structure, basic economics and finance, the marketing mix, labour relations, and customer relations.
10.2. By 2030, empower and promote the social, economic and political inclusion of all, irrespective of age, sex, disability, race, ethnicity, origin, religion or economic or other status - VOCATIONAL LEARNING OUTCOMES: 2. Develop and implement strategies to negotiate effectively within various cultural environments and to address the impact of cultural differences on an organization's integrative trade initiatives.
13.2. Integrate climate change measures into national policies, strategies and planning - VOCATIONAL LEARNING OUTCOMES: 1. conduct an environmental scan to evaluate the impact of world issues on an organization's international business opportunities.  OUTCOMES AND LEARNING OBJECTIVES: 2.4. Analyze other factors (e.g. global warming) within the international trade environment that influence business.
17.17. Promote a universal, rules-based, open, non-discriminatory and equitable multilateral trading system under the World Trade Organization, including through the conclusion of negotiations under its Doha Development Agenda -VOCATIONAL LEARNING OUTCOMES: 2. develop and implement strategies to negotiate effectively within various cultural environments and to address the impact of cultural differences on an organization's integrative trade initiatives. 3. evaluate the impact of statutory and regulatory compliance on an organization's integrative trade initiatives. 5. recommend strategies to support principles of corporate sustainability, corporate social responsibilities and ethics associated with an organization's integrative trade initiatives and evaluate their effectiveness.</t>
  </si>
  <si>
    <t>Guilherme
Oct 16 2032</t>
  </si>
  <si>
    <t>Trade Aspects of International Geography I</t>
  </si>
  <si>
    <t>INTL9750</t>
  </si>
  <si>
    <t>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 - OUTCOMES AND LEARNING OBJECTIVES: 1. Evaluate opportunities to participate in international trade through associations with other developing nations.
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 - OUTCOMES AND LEARNING OBJECTIVES: 4. Analyze the historical, political and social issues that impact trade between nations of the Americas having diverse cultural, ethnic, geographical and linguistic differences.
10.2. By 2030, empower and promote the social, economic and political inclusion of all, irrespective of age, sex, disability, race, ethnicity, origin, religion or economic or other status - COURSE DESCRIPTION:  Study will focus on the convergence of environmental, sociocultural, political, and economical systems with its numerous consequences, at every scale of analysis and in every part of the world. VOCATIONAL LEARNING OUTCOMES: 2. Develop and implement strategies to negotiate effectively within various cultural environments and to address the impact of cultural differences on an organization's integrative trade initiatives. OUTCOMES AND LEARNING OBJECTIVES: 4. Analyze the historical, political and social issues that impact trade between nations of the Americas having diverse cultural, ethnic, geographical and linguistic differences.
17.17. Promote a universal, rules-based, open, non-discriminatory and equitable multilateral trading system under the World Trade Organization, including through the conclusion of negotiations under its Doha Development Agenda - COURSE DESCRIPTION: This course offers students the opportunity to become acquainted with key geographical facts and current economic data of countries and organizations globally that takes place due to globalization. Study will focus on the convergence of environmental, sociocultural, political, and economical systems with its numerous consequences, at every scale of analysis and in every part of the world. By working on an assignment, learners will practice the study of diverse trade agreements and policies despite the leveling tendencies of globalization. This is to deepen students' knowledge and practice in international and domestic trade agreement issues, such as NAFTA, EU, APEC, MERCOSUR, CARICOM, the new TPP and the ANDEAN pact.</t>
  </si>
  <si>
    <t>Guilherme
Oct 16 2033</t>
  </si>
  <si>
    <t>Introduction to Writing and Communicating in the Workplace</t>
  </si>
  <si>
    <t>COMM1120</t>
  </si>
  <si>
    <t>Renewable Energies Technician</t>
  </si>
  <si>
    <t>Two Years, Ontario College Diploma</t>
  </si>
  <si>
    <t>Welland</t>
  </si>
  <si>
    <t>Media, Trade &amp; Technology</t>
  </si>
  <si>
    <t xml:space="preserve">10.2. By 2030, empower and promote the social, economic and political inclusion of all, irrespective of age, sex, disability, race, ethnicity, origin, religion or economic or other status -  ESSENTIAL EMPLOYABILITY SKILLS: 8. Show respect for the diverse opinions, values, belief systems, and contributions of others. </t>
  </si>
  <si>
    <t>Guilherme
Oct 16 2034</t>
  </si>
  <si>
    <t>Understanding Society: Communication Model</t>
  </si>
  <si>
    <t>COMM1308</t>
  </si>
  <si>
    <t>Three</t>
  </si>
  <si>
    <t>10.2. By 2030, empower and promote the social, economic and political inclusion of all, irrespective of age, sex, disability, race, ethnicity, origin, religion or economic or other status -  ESSENTIAL EMPLOYABILITY SKILLS: 8. Show respect for the diverse opinions, values, belief systems, and contributions of others. 9	Interact with others in groups or teams in ways that contribute to effective working relationships and the achievement of goals.</t>
  </si>
  <si>
    <t>Guilherme
Oct 21 2022</t>
  </si>
  <si>
    <t> Technical Communications</t>
  </si>
  <si>
    <t>COMM1430</t>
  </si>
  <si>
    <t>4.4.  By 2030, substantially increase the number of youth and adults who have relevant skills, including technical and vocational skills, for employment, decent jobs and entrepreneurship - COURSE DESCRIPTION: You will create technical writing for various readers in technical workplaces. You will analyze problems/opportunities and produce technical or business documents. Key learning outcomes are thinking critically about workplace situations that affect multiple readers; researching primary and secondary sources; implementing an organized methodology to writing; choosing the appropriate technical format; composing concise, grammatically correct documents; and formatting documents to enhance readability</t>
  </si>
  <si>
    <t>AutoCAD Fundamentals</t>
  </si>
  <si>
    <t>CTEC1240</t>
  </si>
  <si>
    <t>Electrical Concepts I</t>
  </si>
  <si>
    <t>ELEC1128</t>
  </si>
  <si>
    <t>8.8. Protect labour rights and promote safe and secure working environments for all workers, including migrant workers, in particular women migrants, and those in precarious employment - VOCATIONAL LEARNING OUTCOMES: 5. Perform all work in accordance with relevant law, policies, codes, regulations, safety procedures, and standard shop practices.
10.2. By 2030, empower and promote the social, economic and political inclusion of all, irrespective of age, sex, disability, race, ethnicity, origin, religion or economic or other status -  ESSENTIAL EMPLOYABILITY SKILLS: 8. Show respect for the diverse opinions, values, belief systems, and contributions of others. 9	Interact with others in groups or teams in ways that contribute to effective working relationships and the achievement of goals.</t>
  </si>
  <si>
    <t>Electrical Concepts II</t>
  </si>
  <si>
    <t>ELEC1228</t>
  </si>
  <si>
    <t>7.1.  By 2030, ensure universal access to affordable, reliable and modern energy services - VOCATIONAL LEARNING OUTCOMES: 4. Install, maintain, operate, troubleshoot and repair power engineering systems by applying principles of science, mathematics, mechanical, electrical, electronic and fluid power engineering.
10.2. By 2030, empower and promote the social, economic and political inclusion of all, irrespective of age, sex, disability, race, ethnicity, origin, religion or economic or other status -  ESSENTIAL EMPLOYABILITY SKILLS: 9. Interact with others in groups or teams in ways that contribute to effective working relationships and the achievement of goals.</t>
  </si>
  <si>
    <t>Industrial Controls (PLC)</t>
  </si>
  <si>
    <t>ELNC1427</t>
  </si>
  <si>
    <t>Four</t>
  </si>
  <si>
    <t>4.4.  By 2030, substantially increase the number of youth and adults who have relevant skills, including technical and vocational skills, for employment, decent jobs and entrepreneurship - ESSENTIAL EMPLOYABILITY SKILLS: 1. Communicate clearly, concisely and correctly in the written, spoken, and visual form that fulfills the purpose and meets the needs of the audience. 2. Respond to written, spoken, or visual messages in a manner that ensures effective communication. 4. Apply a systematic approach to solve problems. 5	Use a variety of thinking skills to anticipate and solve problems.</t>
  </si>
  <si>
    <t>Energy Auditing</t>
  </si>
  <si>
    <t>ENRG1100</t>
  </si>
  <si>
    <t>7.1.  By 2030, ensure universal access to affordable, reliable and modern energy services - VOCATIONAL AND LEARNING OUTCOMES: 1. Analyze and solve design and other complex technical problems and complete work related to energy systems engineering by applying the principles of engineering, mathematics and science. 3.Recognize the environmental, economic, legal, safety, and ethical implications of energy engineering projects.
10.2. By 2030, empower and promote the social, economic and political inclusion of all, irrespective of age, sex, disability, race, ethnicity, origin, religion or economic or other status -  ESSENTIAL EMPLOYABILITY SKILLS: 8. Show respect for the diverse opinions, values, belief systems, and contributions of others. 9. Interact with others in groups or teams in ways that contribute to effective working relationships and the achievement of goals.</t>
  </si>
  <si>
    <t>Guilherme
Oct 28 2022</t>
  </si>
  <si>
    <t>Energy Conservation Building Construction</t>
  </si>
  <si>
    <t>ENRG1101</t>
  </si>
  <si>
    <t>7.3.  By 2030, double the global rate of improvement in energy efficiency - COURSE DESCRIPTION: A comprehensive analysis of all the components of the system is required to develop a plan for the enhancement of energy use efficiency while maintaining a healthy environment. Students will also learn how the entire system/structure interacts to produce the overall energy effect/impact.
10.2. By 2030, empower and promote the social, economic and political inclusion of all, irrespective of age, sex, disability, race, ethnicity, origin, religion or economic or other status -  ESSENTIAL EMPLOYABILITY SKILLS: 8. Show respect for the diverse opinions, values, belief systems, and contributions of others. 9. Interact with others in groups or teams in ways that contribute to effective working relationships and the achievement of goals.</t>
  </si>
  <si>
    <t>Energy Regulations</t>
  </si>
  <si>
    <t>ENRG1102</t>
  </si>
  <si>
    <t>7.1.  By 2030, ensure universal access to affordable, reliable and modern energy services - OUTCOMES AND LEARNING OBJECTIVES: 6. Evaluate environmental business management practices and international policy changes in a way that can influence future changes in Canada’s legislative framework, as it pertains to energy use/conservation requirements.
10.2. By 2030, empower and promote the social, economic and political inclusion of all, irrespective of age, sex, disability, race, ethnicity, origin, religion or economic or other status -  ESSENTIAL EMPLOYABILITY SKILLS: 8. Show respect for the diverse opinions, values, belief systems, and contributions of others. 9. Interact with others in groups or teams in ways that contribute to effective working relationships and the achievement of goals.
17.9.3. Enhance policy coherence for sustainable development - COURSE DESCRIPTION:The significant impact that climate change has on policy development will be studied through an examination of the Green Energy Act, Ontario Energy Board Act, the Electricity Act, the Energy Efficiency Act and the Building Code. Specific applications related to energy auditing will be emphasized</t>
  </si>
  <si>
    <t>HVAC Systems</t>
  </si>
  <si>
    <t>ENRG1106</t>
  </si>
  <si>
    <t>7.1.  By 2030, ensure universal access to affordable, reliable and modern energy services - VOCATIONAL LEARNING OUTCOMES: 2. Apply advanced building, architectural, mechanical, electrical and electronics engineering technology to assist with the construction, maintenance, operation and repair of buildings, occupant comfort systems and building energy management systems. 4. 	Contribute to the sizing and design of generation systems for residential, commercial and industrial sites by applying knowledge of electrical, mechanical and control systems in accordance with safe practices outlined by utilities, building codes, federal and provincial regulations.7. 	Install, maintain, operate, troubleshoot and repair power engineering systems by applying principles of science, mathematics, mechanical, electrical, electronic and fluid power engineering.
10.2. By 2030, empower and promote the social, economic and political inclusion of all, irrespective of age, sex, disability, race, ethnicity, origin, religion or economic or other status -  ESSENTIAL EMPLOYABILITY SKILLS: 8. Show respect for the diverse opinions, values, belief systems, and contributions of others. 9. Interact with others in groups or teams in ways that contribute to effective working relationships and the achievement of goals.</t>
  </si>
  <si>
    <t>Energy Audit Project</t>
  </si>
  <si>
    <t>ENRG1107</t>
  </si>
  <si>
    <t>7.1.  By 2030, ensure universal access to affordable, reliable and modern energy services  - VOCATIONAL LEARNING OUTCOMES: 1. Analyze and solve design and other complex technical problems and complete work related to energy systems engineering by applying the principles of engineering, mathematics and science. 2. Recognize the environmental, economic, legal, safety, and ethical implications of energy engineering projects.
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 - OUTCOMES AND LEARNING OBJECTIVES: 2. Identify energy savings opportunities. 2.1. Identify opportunities to eliminate wasted energy by matching supply with proper usage. 2.2. Highlight and communicate key financial metrics for equipment upgrades. 2.3. Predict future cost avoidance's.
10.2. By 2030, empower and promote the social, economic and political inclusion of all, irrespective of age, sex, disability, race, ethnicity, origin, religion or economic or other status -  ESSENTIAL EMPLOYABILITY SKILLS: 8. Show respect for the diverse opinions, values, belief systems, and contributions of others. 9. Interact with others in groups or teams in ways that contribute to effective working relationships and the achievement of goals.</t>
  </si>
  <si>
    <t>Solar Energy Transfer Systems</t>
  </si>
  <si>
    <t>ENRG1202</t>
  </si>
  <si>
    <t>7.1.  By 2030, ensure universal access to affordable, reliable and modern energy services - VOCATIONAL LEARNING OUTCOMES: 3. Apply advanced building, architectural, mechanical, electrical and electronics engineering technology to assist with the construction, maintenance, operation and repair of buildings, occupant comfort systems and building energy management systems. 10	Recognize the environmental, economic, legal, safety, and ethical implications of energy engineering projects.
8.8. Protect labour rights and promote safe and secure working environments for all workers, including migrant workers, in particular women migrants, and those in precarious employment- VOCATIONAL LEARNING OUTCOMES: 9. Perform all work in accordance with relevant law, policies, codes, regulations, safety procedures, and standard shop practices.
10.2. By 2030, empower and promote the social, economic and political inclusion of all, irrespective of age, sex, disability, race, ethnicity, origin, religion or economic or other status -  ESSENTIAL EMPLOYABILITY SKILLS: 8. Show respect for the diverse opinions, values, belief systems, and contributions of others. 9. Interact with others in groups or teams in ways that contribute to effective working relationships and the achievement of goals.</t>
  </si>
  <si>
    <t>Wind Energy and Wind Turbines</t>
  </si>
  <si>
    <t>ENRG1203</t>
  </si>
  <si>
    <t xml:space="preserve">
7.1.  By 2030, ensure universal access to affordable, reliable and modern energy services - VOCATIONAL LEARNING OUTCOMES: 3. Apply advanced building, architectural, mechanical, electrical and electronics engineering technology to assist with the construction, maintenance, operation and repair of buildings, occupant comfort systems and building energy management systems. 10. Recognize the environmental, economic, legal, safety, and ethical implications of energy engineering projects.
7.2.  By 2030, increase substantially the share of renewable energy in the global energy mix - OUTCOMES AND LEARNING OBJECTIVES: 1.1. Discuss the difference between Energy Efficiency and Renewable Energy. 1.2. Learn the demographic breakdown of renewable energy within Canada and abroad.
8.8. Protect labour rights and promote safe and secure working environments for all workers, including migrant workers, in particular women migrants, and those in precarious employment- VOCATIONAL LEARNING OUTCOMES: 9. Perform all work in accordance with relevant law, policies, codes, regulations, safety procedures, and standard shop practices.
10.2. By 2030, empower and promote the social, economic and political inclusion of all, irrespective of age, sex, disability, race, ethnicity, origin, religion or economic or other status -  ESSENTIAL EMPLOYABILITY SKILLS: 8. Show respect for the diverse opinions, values, belief systems, and contributions of others. 9. Interact with others in groups or teams in ways that contribute to effective working relationships and the achievement of goals.</t>
  </si>
  <si>
    <t>Energy Storage &amp; Grid Connections</t>
  </si>
  <si>
    <t>ENRG1204</t>
  </si>
  <si>
    <t>7.1.  By 2030, ensure universal access to affordable, reliable and modern energy services - VOCATIONAL LEARNING OUTCOMES: 3. Apply advanced building, architectural, mechanical, electrical and electronics engineering technology to assist with the construction, maintenance, operation and repair of buildings, occupant comfort systems and building energy management systems. 7. Recognize the environmental, economic, legal, safety, and ethical implications of energy engineering projects.
8.8. Protect labour rights and promote safe and secure working environments for all workers, including migrant workers, in particular women migrants, and those in precarious employment- VOCATIONAL LEARNING OUTCOMES: 9. Perform all work in accordance with relevant law, policies, codes, regulations, safety procedures, and standard shop practices.
10.2. By 2030, empower and promote the social, economic and political inclusion of all, irrespective of age, sex, disability, race, ethnicity, origin, religion or economic or other status -  ESSENTIAL EMPLOYABILITY SKILLS: 8. Show respect for the diverse opinions, values, belief systems, and contributions of others. 9. Interact with others in groups or teams in ways that contribute to effective working relationships and the achievement of goals.</t>
  </si>
  <si>
    <t>Geothermal Systems</t>
  </si>
  <si>
    <t>ENRG1205</t>
  </si>
  <si>
    <t>7.1.  By 2030, ensure universal access to affordable, reliable and modern energy services - VOCATIONAL LEARNING OUTCOMES: 3. Apply advanced building, architectural, mechanical, electrical and electronics engineering technology to assist with the construction, maintenance, operation and repair of buildings, occupant comfort systems and building energy management systems. 7. Recognize the environmental, economic, legal, safety, and ethical implications of energy engineering projects.
7.2.  By 2030, increase substantially the share of renewable energy in the global energy mix - OUTCOMES AND LEARNING OBJECTIVES: 2.3.  Discuss geothermal energy for electricity production and heating applications. 2. 4.  Discuss geothermal costs, safety and environmental issues.
8.8. Protect labour rights and promote safe and secure working environments for all workers, including migrant workers, in particular women migrants, and those in precarious employment- VOCATIONAL LEARNING OUTCOMES: 9. Perform all work in accordance with relevant law, policies, codes, regulations, safety procedures, and standard shop practices.
10.2. By 2030, empower and promote the social, economic and political inclusion of all, irrespective of age, sex, disability, race, ethnicity, origin, religion or economic or other status -  ESSENTIAL EMPLOYABILITY SKILLS: 8. Show respect for the diverse opinions, values, belief systems, and contributions of others. 9. Interact with others in groups or teams in ways that contribute to effective working relationships and the achievement of goals</t>
  </si>
  <si>
    <t>Renewable Energies Design Project</t>
  </si>
  <si>
    <t>ENRG1211</t>
  </si>
  <si>
    <t>7.1.  By 2030, ensure universal access to affordable, reliable and modern energy services - VOCATIONAL LEARNING OUTCOMES: 3. Apply advanced building, architectural, mechanical, electrical and electronics engineering technology to assist with the construction, maintenance, operation and repair of buildings, occupant comfort systems and building energy management systems. 11. Recognize the environmental, economic, legal, safety, and ethical implications of energy engineering projects.
8.8. Protect labour rights and promote safe and secure working environments for all workers, including migrant workers, in particular women migrants, and those in precarious employment- VOCATIONAL LEARNING OUTCOMES: 10. Perform all work in accordance with relevant law, policies, codes, regulations, safety procedures, and standard shop practices
10.2. By 2030, empower and promote the social, economic and political inclusion of all, irrespective of age, sex, disability, race, ethnicity, origin, religion or economic or other status -  ESSENTIAL EMPLOYABILITY SKILLS: 8. Show respect for the diverse opinions, values, belief systems, and contributions of others. 9. Interact with others in groups or teams in ways that contribute to effective working relationships and the achievement of goals</t>
  </si>
  <si>
    <t>Financial and Managerial Accounting</t>
  </si>
  <si>
    <t>ACCT9700</t>
  </si>
  <si>
    <t>Culinary Innovation and Food Technology (Co-op)</t>
  </si>
  <si>
    <t>Seven</t>
  </si>
  <si>
    <t>Three Years, Ontario College Advanced Diploma</t>
  </si>
  <si>
    <t>Canadian Food &amp; Wine Institute</t>
  </si>
  <si>
    <t>2.C Adopt measures to ensure the proper functioning of food commodity markets and their derivatives and facilitate timely access to market information, including on food reserves, in order to help limit extreme food price volatility. - VOCATIONAL AND LEARNING OUTCOMES: 2. Implement quality control procedures in manufacturing and processing of food.</t>
  </si>
  <si>
    <t>Baking Essentials</t>
  </si>
  <si>
    <t>BAKG1110</t>
  </si>
  <si>
    <t>2.C Adopt measures to ensure the proper functioning of food commodity markets and their derivatives and facilitate timely access to market information, including on food reserves, in order to help limit extreme food price volatility. - VOCATIONAL LEARNING OUTCOMES: 3. Determine and assess budget and cost control methods in food processing. 4. Determine preparation techniques and ingredient selection for food processing and innovative product development. 5. Implement quality control procedures in manufacturing and processing of food.
2.2 By 2030, end all forms of malnutrition, including achieving, by 2025, the internationally agreed targets on stunting and wasting in children under 5 years of age, and address the nutritional needs of adolescent girls, pregnant and lactating women and older persons. - VOCATIONAL LEARNING OUTCOMES:  2. Apply fundamental nutritional principles to all aspects of food production.
8.8. Protect labour rights and promote safe and secure working environments for all workers, including migrant workers, in particular women migrants, and those in precarious employment- VOCATIONAL LEARNING OUTCOMES: 6 Maintain a healthy, safe work environment and contaminate free food service.</t>
  </si>
  <si>
    <t>Integrated Baking Production for the Processing Engineer</t>
  </si>
  <si>
    <t>BAKG1445</t>
  </si>
  <si>
    <t>2.C Adopt measures to ensure the proper functioning of food commodity markets and their derivatives and facilitate timely access to market information, including on food reserves, in order to help limit extreme food price volatility. - VOCATIONAL LEARNING OUTCOMES: 1. Analyze and develop innovative food products using food chemistry and food microbiology principles.
2. Determine preparation techniques and ingredient selection for food processing and innovative product development. 3. Determine testing, processing and food stability and safety using proper food science principles. 4.Implement quality control procedures in manufacturing and processing of food.
8.8. Protect labour rights and promote safe and secure working environments for all workers, including migrant workers, in particular women migrants, and those in precarious employment- VOCATIONAL LEARNING OUTCOMES: 5. Maintain a healthy, safe work environment and contaminate free food service.</t>
  </si>
  <si>
    <t>Introduction to Microbiology</t>
  </si>
  <si>
    <t>BIOL1130</t>
  </si>
  <si>
    <t xml:space="preserve">2.C Adopt measures to ensure the proper functioning of food commodity markets and their derivatives and facilitate timely access to market information, including on food reserves, in order to help limit extreme food price volatility. - VOCATIONAL AND LEARNING OUTCOMES: 1.Analyze and develop innovative food products using food chemistry and food microbiology principles. 2. Determine preparation techniques and ingredient selection for food processing and innovative product development.
10.2. By 2030, empower and promote the social, economic and political inclusion of all, irrespective of age, sex, disability, race, ethnicity, origin, religion or economic or other status - ESSENTIAL EMPLOYABILITY SKILLS: 8. Show respect for the diverse opinions, values, belief systems, and contributions of others. 9. Interact with others in groups or teams in ways that contribute to effective working relationships and the achievement of goals.
</t>
  </si>
  <si>
    <t>Food Microbiology I</t>
  </si>
  <si>
    <t>BIOL1230</t>
  </si>
  <si>
    <t xml:space="preserve">2.C Adopt measures to ensure the proper functioning of food commodity markets and their derivatives and facilitate timely access to market information, including on food reserves, in order to help limit extreme food price volatility. - VOCATIONAL AND LEARNING OUTCOMES: 1. Analyze and develop innovative food products using food chemistry and food microbiology principles. 2. Determine testing, processing and food stability and safety using proper food science principles.
8.8. Protect labour rights and promote safe and secure working environments for all workers, including migrant workers, in particular women migrants, and those in precarious employment- : VOCATIONAL AND LEARNING OUTCOMES: 3. Maintain a healthy, safe work environment and contaminate free food service.
</t>
  </si>
  <si>
    <t>Introduction to Food Chemistry</t>
  </si>
  <si>
    <t>CHEM1105</t>
  </si>
  <si>
    <t>2.C Adopt measures to ensure the proper functioning of food commodity markets and their derivatives and facilitate timely access to market information, including on food reserves, in order to help limit extreme food price volatility. - VOCATIONAL AND LEARNING OUTCOMES: 1. Analyze and develop innovative food products using food chemistry and food microbiology principles. 2. Determine testing, processing and food stability and safety using proper food science principles.
10.2. By 2030, empower and promote the social, economic and political inclusion of all, irrespective of age, sex, disability, race, ethnicity, origin, religion or economic or other status - ESSENTIAL EMPLOYABILITY SKILLS: 8. Show respect for the diverse opinions, values, belief systems, and contributions of others.</t>
  </si>
  <si>
    <t>Food Chemistry I</t>
  </si>
  <si>
    <t>CHEM1205</t>
  </si>
  <si>
    <t>2.C Adopt measures to ensure the proper functioning of food commodity markets and their derivatives and facilitate timely access to market information, including on food reserves, in order to help limit extreme food price volatility. -  VOCATIONAL LEARNING OUTCOMES: 1. Analyze and develop innovative food products using food chemistry and food microbiology principles. 2. Apply fundamental nutritional principles to all aspects of food production. 3. Determine preparation techniques and ingredient selection for food processing and innovative product development. 4. Determine testing, processing and food stability and safety using proper food science principles. 
8.8. Protect labour rights and promote safe and secure working environments for all workers, including migrant workers, in particular women migrants, and those in precarious employment - VOCATIONAL LEARNING OUTCOMES: 5. Maintain a healthy, safe work environment and contaminate free food service.</t>
  </si>
  <si>
    <t>Food Chemistry II</t>
  </si>
  <si>
    <t>CHEM1305</t>
  </si>
  <si>
    <t>Six</t>
  </si>
  <si>
    <t>2.C Adopt measures to ensure the proper functioning of food commodity markets and their derivatives and facilitate timely access to market information, including on food reserves, in order to help limit extreme food price volatility. -VOCATIONAL LEARNING OUTCOMES: 1. Analyze and develop innovative food products using food chemistry and food microbiology principles. 2. Apply fundamental nutritional principles to all aspects of food production. 3. Determine preparation techniques and ingredient selection for food processing and innovative product development. 4. Determine testing, processing and food stability and safety using proper food science principles. 5. Implement quality control procedures in manufacturing and processing of food.
8.8. Protect labour rights and promote safe and secure working environments for all workers, including migrant workers, in particular women migrants, and those in precarious employment - VOCATIONAL LEARNING OUTCOMES: 6. Maintain a healthy, safe work environment and contaminate free food service.</t>
  </si>
  <si>
    <t>I-Think: The Science of Thinking and Problem Solving</t>
  </si>
  <si>
    <t>COMM1088</t>
  </si>
  <si>
    <t>10.2. By 2030, empower and promote the social, economic and political inclusion of all, irrespective of age, sex, disability, race, ethnicity, origin, religion or economic or other status - ESSENTIAL EMPLOYABILITY SKILLS: 8. Show respect for the diverse opinions, values, belief systems, and contributions of others. 9. Interact with others in groups or teams in ways that contribute to effective working relationships and the achievement of goals.</t>
  </si>
  <si>
    <t>Technical Communications</t>
  </si>
  <si>
    <t>4.4.  By 2030, substantially increase the number of youth and adults who have relevant skills, including technical and vocational skills, for employment, decent jobs and entrepreneurship - COURSE DESCRIPTION: ou will analyze problems/opportunities and produce technical or business documents. Key learning outcomes are thinking critically about workplace situations that affect multiple readers.</t>
  </si>
  <si>
    <t>Introduction to Product and Process Engineering</t>
  </si>
  <si>
    <t>CULN1112</t>
  </si>
  <si>
    <t xml:space="preserve">2.C Adopt measures to ensure the proper functioning of food commodity markets and their derivatives and facilitate timely access to market information, including on food reserves, in order to help limit extreme food price volatility. - COURSE DESCRIPTION: Use of food safety principles is vital in the food processing industry. In this course you will gain the knowledge of different food safety programs with emphasis on HACCP principles and Good Manufacturing Practices which are commonly used in Canada and around the world. VOCATIONAL LEARNING OUTCOMES: 1. Determine testing, processing and food stability and safety using proper food science principles. 2. Implement quality control procedures in manufacturing and processing of food.
8.8. Protect labour rights and promote safe and secure working environments for all workers, including migrant workers, in particular women migrants, and those in precarious employment - VOCATIONAL LEARNING OUTCOMES: 3. Maintain a healthy, safe work environment and contaminate free food service.
</t>
  </si>
  <si>
    <t>Nutrition for Food Technology</t>
  </si>
  <si>
    <t>CULN1115</t>
  </si>
  <si>
    <t>2.2 By 2030, end all forms of malnutrition, including achieving, by 2025, the internationally agreed targets on stunting and wasting in children under 5 years of age, and address the nutritional needs of adolescent girls, pregnant and lactating women and older persons. - COURSE DESCRIPTION: In this course, you will discover the science and application of nutrition from a uniquely Canadian perspective. Learn how to read labels, decipher health claims, and critically examine current hot nutritional topics and trends in popular culture such as organics, food additives, alternative sweeteners, gluten-free diets, and more.
8.8. Protect labour rights and promote safe and secure working environments for all workers, including migrant workers, in particular women migrants, and those in precarious employment - VOCATIONAL LEARNING OUTCOMES: 4. Maintain a healthy, safe work environment and contaminate free food service.</t>
  </si>
  <si>
    <t>Introduction to Food Principles</t>
  </si>
  <si>
    <t>CULN1121</t>
  </si>
  <si>
    <t>8.8. Protect labour rights and promote safe and secure working environments for all workers, including migrant workers, in particular women migrants, and those in precarious employment - VOCATIONAL LEARNING OUTCOMES: 1. Maintain a healthy, safe work environment and contaminate free food service.</t>
  </si>
  <si>
    <t>Culinary Techniques I</t>
  </si>
  <si>
    <t>CULN1145</t>
  </si>
  <si>
    <t>2.C Adopt measures to ensure the proper functioning of food commodity markets and their derivatives and facilitate timely access to market information, including on food reserves, in order to help limit extreme food price volatility. - VOCATIONAL LEARNING OUTCOMES: 1. Analyze and develop innovative food products using food chemistry and food microbiology principles. 2. Determine and assess budget and cost control methods in food processing. 3. Determine preparation techniques and ingredient selection for food processing and innovative product development.
ervice.
8.8. Protect labour rights and promote safe and secure working environments for all workers, including migrant workers, in particular women migrants, and those in precarious employment - VOCATIONAL LEARNING OUTCOMES: 6. Maintain a healthy, safe work environment and contaminate free food service.</t>
  </si>
  <si>
    <t>Garde Manger I</t>
  </si>
  <si>
    <t>CULN1148</t>
  </si>
  <si>
    <t>2.C Adopt measures to ensure the proper functioning of food commodity markets and their derivatives and facilitate timely access to market information, including on food reserves, in order to help limit extreme food price volatility. - VOCATIONAL LEARNING OUTCOMES: 1. Analyze and develop innovative food products using food chemistry and food microbiology principles. 2. Determine and assess budget and cost control methods in food processing. 3. Determine preparation techniques and ingredient selection for food processing and innovative product development. 4. Determine testing, processing and food stability and safety using proper food science principles. 5. Implement quality control procedures in manufacturing and processing of food.
8.8. Protect labour rights and promote safe and secure working environments for all workers, including migrant workers, in particular women migrants, and those in precarious employment - VOCATIONAL LEARNING OUTCOMES: 6. Maintain a healthy, safe work environment and contaminate free food service.</t>
  </si>
  <si>
    <t>Culinary Essentials</t>
  </si>
  <si>
    <t>CULN1150</t>
  </si>
  <si>
    <t>2.C Adopt measures to ensure the proper functioning of food commodity markets and their derivatives and facilitate timely access to market information, including on food reserves, in order to help limit extreme food price volatility. - VOCATIONAL LEARNING OUTCOMES: 1. Analyze and develop innovative food products using food chemistry and food microbiology principles. 2. Determine and assess budget and cost control methods in food processing. 3. Determine preparation techniques and ingredient selection for food processing and innovative product development.
4. Determine testing, processing and food stability and safety using proper food science principles. 
8.8. Protect labour rights and promote safe and secure working environments for all workers, including migrant workers, in particular women migrants, and those in precarious employment - VOCATIONAL LEARNING OUTCOMES: 6. Maintain a healthy, safe work environment and contaminate free food service.</t>
  </si>
  <si>
    <t>Understanding Quality Ingredients</t>
  </si>
  <si>
    <t>CULN1221</t>
  </si>
  <si>
    <t>2.C Adopt measures to ensure the proper functioning of food commodity markets and their derivatives and facilitate timely access to market information, including on food reserves, in order to help limit extreme food price volatility. - VOCATIONAL LEARNING OUTCOMES: 1. Determine preparation techniques and ingredient selection for food processing and innovative product development. 
8.8. Protect labour rights and promote safe and secure working environments for all workers, including migrant workers, in particular women migrants, and those in precarious employment - VOCATIONAL LEARNING OUTCOMES: 3. Maintain a healthy, safe work environment and contaminate free food service.</t>
  </si>
  <si>
    <t>Food Law and Regulations</t>
  </si>
  <si>
    <t>CULN1223</t>
  </si>
  <si>
    <t>2.C Adopt measures to ensure the proper functioning of food commodity markets and their derivatives and facilitate timely access to market information, including on food reserves, in order to help limit extreme food price volatility. - VOCATIONAL LEARNING OUTCOMES: 1. Apply fundamental nutritional principles to all aspects of food production. 2. Determine testing, processing and food stability and safety using proper food science principles. 4. Process engineer for a wide range of food groups including fruits, vegetables, meat, fish dairy and poultry.
8.8. Protect labour rights and promote safe and secure working environments for all workers, including migrant workers, in particular women migrants, and those in precarious employment - VOCATIONAL LEARNING OUTCOMES: 3. Maintain a healthy, safe work environment and contaminate free food service.
10.2. By 2030, empower and promote the social, economic and political inclusion of all, irrespective of age, sex, disability, race, ethnicity, origin, religion or economic or other status - ESSENTIAL EMPLOYABILITY SKILLS: 8. Show respect for the diverse opinions, values, belief systems, and contributions of others. 9. Interact with others in groups or teams in ways that contribute to effective working relationships and the achievement of goals.</t>
  </si>
  <si>
    <t>Functional Ingredients and Additives</t>
  </si>
  <si>
    <t>CULN1224</t>
  </si>
  <si>
    <t>2.2 By 2030, end all forms of malnutrition, including achieving, by 2025, the internationally agreed targets on stunting and wasting in children under 5 years of age, and address the nutritional needs of adolescent girls, pregnant and lactating women and older persons. - VOCATIONAL LEARNING OUTCOMES: 2. Apply fundamental nutritional principles to all aspects of food production.
8.8. Protect labour rights and promote safe and secure working environments for all workers, including migrant workers, in particular women migrants, and those in precarious employment - VOCATIONAL LEARNING OUTCOMES: 5. Maintain a healthy, safe work environment and contaminate free food service.
10.2. By 2030, empower and promote the social, economic and political inclusion of all, irrespective of age, sex, disability, race, ethnicity, origin, religion or economic or other status - ESSENTIAL EMPLOYABILITY SKILLS: 8. Show respect for the diverse opinions, values, belief systems, and contributions of others. 9. Interact with others in groups or teams in ways that contribute to effective working relationships and the achievement of goals.</t>
  </si>
  <si>
    <t>International Cuisine in Food Development</t>
  </si>
  <si>
    <t>CULN1226</t>
  </si>
  <si>
    <t>2.C Adopt measures to ensure the proper functioning of food commodity markets and their derivatives and facilitate timely access to market information, including on food reserves, in order to help limit extreme food price volatility. - VOCATIONAL LEARNING OUTCOMES: 1. Analyze and develop innovative food products using food chemistry and food microbiology principles. 2. Determine preparation techniques and ingredient selection for food processing and innovative product development
8.8. Protect labour rights and promote safe and secure working environments for all workers, including migrant workers, in particular women migrants, and those in precarious employment - VOCATIONAL LEARNING OUTCOMES: 3. Maintain a healthy, safe work environment and contaminate free food service.
 10.2. By 2030, empower and promote the social, economic and political inclusion of all, irrespective of age, sex, disability, race, ethnicity, origin, religion or economic or other status - COURSE DESCRIPTION:In this class, students will gain an understanding for the culinary profiles of various global regions and cultures, and be able to adopt a broad cultural worldview into their product development.</t>
  </si>
  <si>
    <t>Packaging and Shelf Life Analysis</t>
  </si>
  <si>
    <t>CULN1227</t>
  </si>
  <si>
    <t>2.C Adopt measures to ensure the proper functioning of food commodity markets and their derivatives and facilitate timely access to market information, including on food reserves, in order to help limit extreme food price volatility. -VOCATIONAL LEARNING OUTCOMES: 1. Prepare packaging and storing techniques for food products including extending shelf life.</t>
  </si>
  <si>
    <t>Product and Process Engineering I</t>
  </si>
  <si>
    <t>CULN1228</t>
  </si>
  <si>
    <t xml:space="preserve"> 2.C Adopt measures to ensure the proper functioning of food commodity markets and their derivatives and facilitate timely access to market information, including on food reserves, in order to help limit extreme food price volatility. - COURSE DESCRIPTION: Food processing technology plays a vital role in our food sector. Understanding how various commodities are manufactured is key for success in food product development.You will gain knowledge of product manufacturing, and equipment requirements for manufacturing of various major commodities.
8.8. Protect labour rights and promote safe and secure working environments for all workers, including migrant workers, in particular women migrants, and those in precarious employment - VOCATIONAL LEARNING OUTCOMES: 5. Maintain a healthy, safe work environment and contaminate free food service.
10.2. By 2030, empower and promote the social, economic and political inclusion of all, irrespective of age, sex, disability, race, ethnicity, origin, religion or economic or other status - ESSENTIAL EMPLOYABILITY SKILLS: 8. Show respect for the diverse opinions, values, belief systems, and contributions of others. 9. Interact with others in groups or teams in ways that contribute to effective working relationships and the achievement of goals.</t>
  </si>
  <si>
    <t>Culinary Techniques II</t>
  </si>
  <si>
    <t>CULN1245</t>
  </si>
  <si>
    <t xml:space="preserve">2.C Adopt measures to ensure the proper functioning of food commodity markets and their derivatives and facilitate timely access to market information, including on food reserves, in order to help limit extreme food price volatility - COURSE DESCRIPTION: You will also practice a variety of cooking skills and techniques required in the food industry. OUTCOMES AND LEARNING OBJECTIVES: 2. Apply techniques of food preparation to various food items and specifications.3. Present hot food according to industry standards.
8.8. Protect labour rights and promote safe and secure working environments for all workers, including migrant workers, in particular women migrants, and those in precarious employment - VOCATIONAL LEARNING OUTCOMES: 5. Maintain a healthy, safe work environment and contaminate free food service.
</t>
  </si>
  <si>
    <t>Garde Manger II</t>
  </si>
  <si>
    <t>CULN1248</t>
  </si>
  <si>
    <t>2.C Adopt measures to ensure the proper functioning of food commodity markets and their derivatives and facilitate timely access to market information, including on food reserves, in order to help limit extreme food price volatility  - VOCATIONAL LEARNING OUTCOMES:  1. Analyze and develop innovative food products using food chemistry and food microbiology.principles. 2. Apply fundamental nutritional principles to all aspects of food production. 3. Determine and assess budget and cost control methods in food processing. 4. Determine preparation techniques and ingredient selection for food processing and innovative product development. 5. Implement quality control procedures in manufacturing and processing of food.
8.8. Protect labour rights and promote safe and secure working environments for all workers, including migrant workers, in particular women migrants, and those in precarious employment  - VOCATIONAL LEARNING OUTCOMES:  5.Maintain a healthy, safe work environment and contaminate free food service.</t>
  </si>
  <si>
    <t>Food Sensory Analysis</t>
  </si>
  <si>
    <t>CULN1311</t>
  </si>
  <si>
    <t xml:space="preserve"> 2.C Adopt measures to ensure the proper functioning of food commodity markets and their derivatives and facilitate timely access to market information, including on food reserves, in order to help limit extreme food price volatility.  - VOCATIONAL LEARNING OUTCOMES: 1.Analyze and develop innovative food products using food chemistry and food microbiology principles. 2. Determine testing, processing and food stability and safety using proper food science principles. 3. Implement quality control procedures in manufacturing and processing of food. 
8.8. Protect labour rights and promote safe and secure working environments for all workers, including migrant workers, in particular women migrants, and those in precarious employment  - VOCATIONAL LEARNING OUTCOMES: 5. Maintain a healthy, safe work environment and contaminate free food service.
10.2. By 2030, empower and promote the social, economic and political inclusion of all, irrespective of age, sex, disability, race, ethnicity, origin, religion or economic or other status - ESSENTIAL EMPLOYABILITY SKILLS: 8. Show respect for the diverse opinions, values, belief systems, and contributions of others. 9. Interact with others in groups or teams in ways </t>
  </si>
  <si>
    <t>Modern Culinary Applications</t>
  </si>
  <si>
    <t>CULN1312</t>
  </si>
  <si>
    <t xml:space="preserve"> 2.C Adopt measures to ensure the proper functioning of food commodity markets and their derivatives and facilitate timely access to market information, including on food reserves, in order to help limit extreme food price volatility.  - COURSE OUTLINE: Product developers require a strong culinary mindset, along with a technical knowledge to take a recipe and turn it into a food product ready for commercialization and scaled up manufacturing. In this course you will work on product development case studies that transition skills from culinary to food technology and take a recipe out to manufacturing. 
8.8. Protect labour rights and promote safe and secure working environments for all workers, including migrant workers, in particular women migrants, and those in precarious employment  - VOCATIONAL LEARNING OUTCOMES: 5. Maintain a healthy, safe work environment and contaminate free food service.
10.2. By 2030, empower and promote the social, economic and political inclusion of all, irrespective of age, sex, disability, race, ethnicity, origin, religion or economic or other status - ESSENTIAL EMPLOYABILITY SKILLS: 8. Show respect for the diverse opinions, values, belief systems, and contributions of others. 9. Interact with others in groups or teams in ways </t>
  </si>
  <si>
    <t>Preserving and Curing</t>
  </si>
  <si>
    <t>CULN1313</t>
  </si>
  <si>
    <t xml:space="preserve"> 2.C Adopt measures to ensure the proper functioning of food commodity markets and their derivatives and facilitate timely access to market information, including on food reserves, in order to help limit extreme food price volatility.  - COURSE OUTLINE: Preservation of foods is critical for the safe sale and distribution of all different commodities. In this course you will be learning the skills to define safe food processing methods using food safety principles defined by international organizations
8.8. Protect labour rights and promote safe and secure working environments for all workers, including migrant workers, in particular women migrants, and those in precarious employment  - VOCATIONAL LEARNING OUTCOMES: 4. Maintain a healthy, safe work environment and contaminate free food service.
10.2. By 2030, empower and promote the social, economic and political inclusion of all, irrespective of age, sex, disability, race, ethnicity, origin, religion or economic or other status - ESSENTIAL EMPLOYABILITY SKILLS: 8. Show respect for the diverse opinions, values, belief systems, and contributions of others. 9. Interact with others in groups or teams in ways </t>
  </si>
  <si>
    <t>Product and Process Engineering II</t>
  </si>
  <si>
    <t>CULN1314</t>
  </si>
  <si>
    <t xml:space="preserve"> 2.C Adopt measures to ensure the proper functioning of food commodity markets and their derivatives and facilitate timely access to market information, including on food reserves, in order to help limit extreme food price volatility.  - COURSE OUTLINE: In this course you will continue the study of food manufacturing processes in the fish, meat, fruit and vegetable, cereal, dairy , beverage and confectionery industries. Emphasis will be placed on the principles and techniques of proper handling and preservation of products in these industries
10.2. By 2030, empower and promote the social, economic and political inclusion of all, irrespective of age, sex, disability, race, ethnicity, origin, religion or economic or other status - ESSENTIAL EMPLOYABILITY SKILLS: 8. Show respect for the diverse opinions, values, belief systems, and contributions of others.  </t>
  </si>
  <si>
    <t>Quality Control</t>
  </si>
  <si>
    <t>CULN1315</t>
  </si>
  <si>
    <t xml:space="preserve"> 2.C Adopt measures to ensure the proper functioning of food commodity markets and their derivatives and facilitate timely access to market information, including on food reserves, in order to help limit extreme food price volatility.  - VOCATIONAL LEARNING OUTCOMES: 1. Determine testing, processing and food stability and safety using proper food science principles. 2. Implement quality control procedures in manufacturing and processing of food.
10.2. By 2030, empower and promote the social, economic and political inclusion of all, irrespective of age, sex, disability, race, ethnicity, origin, religion or economic or other status - ESSENTIAL EMPLOYABILITY SKILLS: 8. Show respect for the diverse opinions, values, belief systems, and contributions of others.  </t>
  </si>
  <si>
    <t>Culinary Innovation</t>
  </si>
  <si>
    <t>CULN1323</t>
  </si>
  <si>
    <t xml:space="preserve"> 2.C Adopt measures to ensure the proper functioning of food commodity markets and their derivatives and facilitate timely access to market information, including on food reserves, in order to help limit extreme food price volatility.  - VOCATIONAL LEARNING OUTCOMES: 1. Analyze and develop innovative food products using food chemistry and food microbiology principles. 2. Determine and assess budget and cost control methods in food processing. 3. Determine preparation techniques and ingredient selection for food processing and innovative product development.  4. Prepare packaging and storing techniques for food products including extending shelf life
10.2. By 2030, empower and promote the social, economic and political inclusion of all, irrespective of age, sex, disability, race, ethnicity, origin, religion or economic or other status - ESSENTIAL EMPLOYABILITY SKILLS: 8. Show respect for the diverse opinions, values, belief systems, and contributions of others.  </t>
  </si>
  <si>
    <t>Food Microbiology II</t>
  </si>
  <si>
    <t>CULN1324</t>
  </si>
  <si>
    <t xml:space="preserve"> 2.C Adopt measures to ensure the proper functioning of food commodity markets and their derivatives and facilitate timely access to market information, including on food reserves, in order to help limit extreme food price volatility.  - VOCATIONAL LEARNING OUTCOMES: 1. Analyze and develop innovative food products using food chemistry and food microbiology principles. 2. Determine testing, processing and food stability and safety using proper food science principles.
8.8. Protect labour rights and promote safe and secure working environments for all workers, including migrant workers, in particular women migrants, and those in precarious employment  - VOCATIONAL LEARNING OUTCOMES: 3. Maintain a healthy, safe work environment and contaminate free food service.
</t>
  </si>
  <si>
    <t>Recipe Development</t>
  </si>
  <si>
    <t>CULN1325</t>
  </si>
  <si>
    <t xml:space="preserve"> 2.C Adopt measures to ensure the proper functioning of food commodity markets and their derivatives and facilitate timely access to market information, including on food reserves, in order to help limit extreme food price volatility.  - VOCATIONAL LEARNING OUTCOMES: 	1. Analyze and develop innovative food products using food chemistry and food microbiology principles. 2. Determine and assess budget and cost control methods in food processing. 3. Determine preparation techniques and ingredient selection for food processing and innovative product development.  4. Implement quality control procedures in manufacturing and processing of food. 
10.2. By 2030, empower and promote the social, economic and political inclusion of all, irrespective of age, sex, disability, race, ethnicity, origin, religion or economic or other status - ESSENTIAL EMPLOYABILITY SKILLS: 8. Show respect for the diverse opinions, values, belief systems, and contributions of others. 9. Interact with others in groups or teams in ways </t>
  </si>
  <si>
    <t>Food and Wine Dynamics</t>
  </si>
  <si>
    <t>CULN1423</t>
  </si>
  <si>
    <t>8.8. Protect labour rights and promote safe and secure working environments for all workers, including migrant workers, in particular women migrants, and those in precarious employment  - VOCATIONAL LEARNING OUTCOMES: 2. Maintain a healthy, safe work environment and contaminate free food service.
10.2. By 2030, empower and promote the social, economic and political inclusion of all, irrespective of age, sex, disability, race, ethnicity, origin, religion or economic or other status - ESSENTIAL EMPLOYABILITY SKILLS: 8. Show respect for the diverse opinions, values, belief systems, and contributions of others. 9. Interact with others in groups or teams in ways</t>
  </si>
  <si>
    <t>Language and Communications</t>
  </si>
  <si>
    <t>ENGL1098</t>
  </si>
  <si>
    <t>10.2. By 2030, empower and promote the social, economic and political inclusion of all, irrespective of age, sex, disability, race, ethnicity, origin, religion or economic or other status - ESSENTIAL EMPLOYABILITY SKILLS - 8. Show respect for the diverse opinions, values, belief systems, and contributions of others. 9. Interact with others in groups or teams in ways that contribute to effective working relationships and the achievement of goals.</t>
  </si>
  <si>
    <t>Mathematics of Functions</t>
  </si>
  <si>
    <t>MATH1150</t>
  </si>
  <si>
    <t>4.4.  By 2030, substantially increase the number of youth and adults who have relevant skills, including technical and vocational skills, for employment, decent jobs and entrepreneurship - ESSENTIAL EMPLOYABILITY SKILLS: 3. Execute mathematical operations accurately. 4. Apply a systematic approach to solve problems. 5. Use a variety of thinking skills to anticipate and solve problems</t>
  </si>
  <si>
    <t>Algebra and Calculus</t>
  </si>
  <si>
    <t>MATH1250</t>
  </si>
  <si>
    <t>4.4.  By 2030, substantially increase the number of youth and adults who have relevant skills, including technical and vocational skills, for employment, decent jobs and entrepreneurship: VOCATIONAL LEARNING OUTCOMES:  1. Investigate health sciences and science-related questions, problems and evidence using the scientific method. 2. Solve numeric problems and interpret data related to health sciences and other science-related fields using mathematical concepts, including algebra and probability, along with descriptive and inferential statistics.</t>
  </si>
  <si>
    <t>Anatomy and Physiology</t>
  </si>
  <si>
    <t>ANAT1198</t>
  </si>
  <si>
    <t>Esthetician</t>
  </si>
  <si>
    <t>School of Hospitality, Tourism and Sport</t>
  </si>
  <si>
    <t>4.4.  By 2030, substantially increase the number of youth and adults who have relevant skills, including technical and vocational skills, for employment, decent jobs and entrepreneurship - ESSENTIAL EMPLOYABILITY SKILLS :  1. Communicate clearly, concisely and correctly in the written, spoken, and visual form that fulfills the purpose and meets the needs of the audience. 7. Analyze, evaluate, and apply relevant information from a variety of sources. 10. Manage the use of time and other resources to complete projects.</t>
  </si>
  <si>
    <t>REVIEW: Include Target 3.3 By 2030, end the epidemics of AIDS, tuberculosis, malaria and neglected tropical diseases and combat hepatitis, water-borne diseases and other communicable diseases. COURSE DESCRIPTION You will give special attention to the body as a whole, the interrelationships between organs and organ systems, as well as the diseases and disorders that can disrupt healthy body systems</t>
  </si>
  <si>
    <t>COMM1101</t>
  </si>
  <si>
    <t>4.4.  By 2030, substantially increase the number of youth and adults who have relevant skills, including technical and vocational skills, for employment, decent jobs and entrepreneurship - VOCATIONAL LEARNING OUTCOMES: 1. Apply relevant knowledge of anatomy, physiology, and histology to the provision of specialized esthetics treatments and services. 2. Identify business skills and activities required for the successful establishment and operation of a small esthetics business in a salon or spa environment. 3. Select and recommend the use of esthetics products and product ingredients to clients, taking into account health status and identified needs
10.2. By 2030, empower and promote the social, economic and political inclusion of all, irrespective of age, sex, disability, race, ethnicity, origin, religion or economic or other status - ESSENTIAL EMPLOYABILITY SKILLS - 8. Show respect for the diverse opinions, values, belief systems, and contributions of others. 9. Interact with others in groups or teams in ways that contribute to effective working relationships and the achievement of goals.</t>
  </si>
  <si>
    <t>Pedicure I</t>
  </si>
  <si>
    <t>ESTH1102</t>
  </si>
  <si>
    <t xml:space="preserve">	4.4.  By 2030, substantially increase the number of youth and adults who have relevant skills, including technical and vocational skills, for employment, decent jobs and entrepreneurship - ESSENTIAL EMPLOYABILITY SKILLS : 1. Communicate clearly, concisely and correctly in the written, spoken, and visual form that fulfills the purpose and meets the needs of the audience. 2. Respond to written, spoken, or visual messages in a manner that ensures effective communication. 10. Manage the use of time and other resources to complete projects.
10.2. By 2030, empower and promote the social, economic and political inclusion of all, irrespective of age, sex, disability, race, ethnicity, origin, religion or economic or other status - ESSENTIAL EMPLOYABILITY SKILLS - 8. Show respect for the diverse opinions, values, belief systems, and contributions of others. 9. Interact with others in groups or teams in ways that contribute to effective working relationships and the achievement of goals</t>
  </si>
  <si>
    <t>Skin Care Theory I</t>
  </si>
  <si>
    <t>ESTH1104</t>
  </si>
  <si>
    <t>4.4.  By 2030, substantially increase the number of youth and adults who have relevant skills, including technical and vocational skills, for employment, decent jobs and entrepreneurship - ESSENTIAL EMPLOYABILITY SKILLS : 2. Respond to written, spoken, or visual messages in a manner that ensures effective communication. 5. Use a variety of thinking skills to anticipate and solve problems. 10. Manage the use of time and other resources to complete projects.</t>
  </si>
  <si>
    <t>Hair Removal I</t>
  </si>
  <si>
    <t>ESTH1105</t>
  </si>
  <si>
    <t>4.4.  By 2030, substantially increase the number of youth and adults who have relevant skills, including technical and vocational skills, for employment, decent jobs and entrepreneurship - ESSENTIAL EMPLOYABILITY SKILLS 1. Communicate clearly, concisely and correctly in the written, spoken, and visual form that fulfills the purpose and meets the needs of the audience. 2. Respond to written, spoken, or visual messages in a manner that ensures effective communication. 10. Manage the use of time and other resources to complete projects.
10.2. By 2030, empower and promote the social, economic and political inclusion of all, irrespective of age, sex, disability, race, ethnicity, origin, religion or economic or other status - ESSENTIAL EMPLOYABILITY SKILLS - 8. Show respect for the diverse opinions, values, belief systems, and contributions of others. 9. Interact with others in groups or teams in ways that contribute to effective working relationships and the achievement of goals</t>
  </si>
  <si>
    <t>Makeup I</t>
  </si>
  <si>
    <t>ESTH1106</t>
  </si>
  <si>
    <t>4.4.  By 2030, substantially increase the number of youth and adults who have relevant skills, including technical and vocational skills, for employment, decent jobs and entrepreneurship - ESSENTIAL EMPLOYABILITY SKILLS: 1. Communicate clearly, concisely and correctly in the written, spoken, and visual form that fulfills the purpose and meets the needs of the audience. 2. Respond to written, spoken, or visual messages in a manner that ensures effective communication. 10. Manage the use of time and other resources to complete projects. 11. Take responsibility for one’s own actions, decisions, and consequences.
10.2. By 2030, empower and promote the social, economic and political inclusion of all, irrespective of age, sex, disability, race, ethnicity, origin, religion or economic or other status - ESSENTIAL EMPLOYABILITY SKILLS - 8. Show respect for the diverse opinions, values, belief systems, and contributions of others. 9. Interact with others in groups or teams in ways that contribute to effective working relationships and the achievement of goals</t>
  </si>
  <si>
    <t>Nail Techniques I</t>
  </si>
  <si>
    <t>ESTH1107</t>
  </si>
  <si>
    <t>4.4.  By 2030, substantially increase the number of youth and adults who have relevant skills, including technical and vocational skills, for employment, decent jobs and entrepreneurship - ESSENTIAL EMPLOYABILITY SKILLS: 1. Communicate clearly, concisely and correctly in the written, spoken, and visual form that fulfills the purpose and meets the needs of the audience. 9. Interact with others in groups or teams in ways that contribute to effective working relationships and the achievement of goals. 10.Manage the use of time and other resources to complete projects. 11. Take responsibility for one’s own actions, decisions, and consequences.</t>
  </si>
  <si>
    <t>Client Education, Retailing and Professionalism</t>
  </si>
  <si>
    <t>ESTH1108</t>
  </si>
  <si>
    <t>4.4.  By 2030, substantially increase the number of youth and adults who have relevant skills, including technical and vocational skills, for employment, decent jobs and entrepreneurship  - COURSE DESCRIPTION: You will study components of retailing and effective selling and provide customer service with an emphasis on retailing issues and problem solving. You will investigate customer buying behaviors and trend based motives to buy. You will learn and implement various methods that promote client retention and will develop long term client relations. You will discover effective marketing skills and learn creative visual merchandising strategies. You will gain an appreciation of the multiple career paths and industry specific opportunities you may follow. You will develop a deeper sense of professionalism by building on existing skills and attributes.</t>
  </si>
  <si>
    <t>Esthetics Clinic l</t>
  </si>
  <si>
    <t>ESTH1109</t>
  </si>
  <si>
    <t>4.4.  By 2030, substantially increase the number of youth and adults who have relevant skills, including technical and vocational skills, for employment, decent jobs and entrepreneurship - ESSENTIAL EMPLOYABILITY SKILLS:  1. Communicate clearly, concisely and correctly in the written, spoken, and visual form that fulfills the purpose and meets the needs of the audience. 4. Apply a systematic approach to solve problems. 8. Show respect for the diverse opinions, values, belief systems, and contributions of others. 9. Interact with others in groups or teams in ways that contribute to effective working relationships and the achievement of goals. 10.Manage the use of time and other resources to complete projects</t>
  </si>
  <si>
    <t>Spa Treatments l</t>
  </si>
  <si>
    <t>ESTH1110</t>
  </si>
  <si>
    <t>.4.4.  By 2030, substantially increase the number of youth and adults who have relevant skills, including technical and vocational skills, for employment, decent jobs and entrepreneurship - ESSENTIAL EMPLOYABILITY SKILLS: 1. Communicate clearly, concisely and correctly in the written, spoken, and visual form that fulfills the purpose and meets the needs of the audience. 5. Use a variety of thinking skills to anticipate and solve problems. 9. Interact with others in groups or teams in ways that contribute to effective working relationships and the achievement of goals. 11	. Take responsibility for one’s own actions, decisions, and consequences.</t>
  </si>
  <si>
    <t>Spa Management</t>
  </si>
  <si>
    <t>ESTH1111</t>
  </si>
  <si>
    <t>4.4.  By 2030, substantially increase the number of youth and adults who have relevant skills, including technical and vocational skills, for employment, decent jobs and entrepreneurship - ESSENTIAL EMPLOYABILITY SKILLS: 1. Communicate clearly, concisely and correctly in the written, spoken, and visual form that fulfills the purpose and meets the needs of the audience. 3. Execute mathematical operations accurately. 4. Apply a systematic approach to solve problems. 6. Locate, select, organize, and document information using appropriate technology and information systems. 9. Interact with others in groups or teams in ways that contribute to effective working relationships and the achievement of goals. 10. Manage the use of time and other resources to complete projects. 11. Take responsibility for one’s own actions, decisions, and consequences.</t>
  </si>
  <si>
    <t>Pedicure ll</t>
  </si>
  <si>
    <t>ESTH1202</t>
  </si>
  <si>
    <t>Skin Care Theory II</t>
  </si>
  <si>
    <t>ESTH1204</t>
  </si>
  <si>
    <t>4.4.  By 2030, substantially increase the number of youth and adults who have relevant skills, including technical and vocational skills, for employment, decent jobs and entrepreneurship - ESSENTIAL EMPLOYABILITY SKILLS: 1. Communicate clearly, concisely and correctly in the written, spoken, and visual form that fulfills the purpose and meets the needs of the audience. 4. Apply a systematic approach to solve problems. 11. Take responsibility for one’s own actions, decisions, and consequences.</t>
  </si>
  <si>
    <t>Hair Removal II</t>
  </si>
  <si>
    <t>ESTH1205</t>
  </si>
  <si>
    <t>Makeup ll</t>
  </si>
  <si>
    <t>ESTH1206</t>
  </si>
  <si>
    <t xml:space="preserve">4.4.  By 2030, substantially increase the number of youth and adults who have relevant skills, including technical and vocational skills, for employment, decent jobs and entrepreneurship - ESSENTIAL EMPLOYABILITY SKILLS: 1. Communicate clearly, concisely and correctly in the written, spoken, and visual form that fulfills the purpose and meets the needs of the audience. 2. Respond to written, spoken, or visual messages in a manner that ensures effective communication. 10. Manage the use of time and other resources to complete projects. 11. Take responsibility for one’s own actions, decisions, and consequences.
8.8. Protect labour rights and promote safe and secure working environments for all workers, including migrant workers, in particular women migrants and those in precarious employment - VOCATIONAL LEARNING OUTCOMES: 1. Adhere to health, safety, sanitation, and infection and prevention control guidelines, according to current legislation and national, provincial, municipal, and industry standards and regulations
10.2. By 2030, empower and promote the social, economic and political inclusion of all, irrespective of age, sex, disability, race, ethnicity, origin, religion or economic or other status - ESSENTIAL EMPLOYABILITY SKILLS - 8. Show respect for the diverse opinions, values, belief systems, and contributions of others. </t>
  </si>
  <si>
    <t>Nail Techniques II</t>
  </si>
  <si>
    <t>ESTH1207</t>
  </si>
  <si>
    <t>4.4.  By 2030, substantially increase the number of youth and adults who have relevant skills, including technical and vocational skills, for employment, decent jobs and entrepreneurship - ESSENTIAL EMPLOYABILITY SKILLS: 2. Respond to written, spoken, or visual messages in a manner that ensures effective communication. 5. Use a variety of thinking skills to anticipate and solve problems. 10. Manage the use of time and other resources to complete projects. 11. Take responsibility for one’s own actions, decisions, and consequences.</t>
  </si>
  <si>
    <t>Esthetics Clinic ll</t>
  </si>
  <si>
    <t>ESTH1209</t>
  </si>
  <si>
    <t>4.4.  By 2030, substantially increase the number of youth and adults who have relevant skills, including technical and vocational skills, for employment, decent jobs and entrepreneurship - ESSENTIAL EMPLOYABILITY SKILLS: 1. Communicate clearly, concisely and correctly in the written, spoken, and visual form that fulfills the purpose and meets the needs of the audience. 2. Respond to written, spoken, or visual messages in a manner that ensures effective communication. 10. Manage the use of time and other resources to complete projects. 
8.8. Protect labour rights and promote safe and secure working environments for all workers, including migrant workers, in particular women migrants and those in precarious employment - VOCATIONAL LEARNING OUTCOMES: 1. Adhere to health, safety, sanitation, and infection and prevention control guidelines, according to current legislation and national, provincial, municipal, and industry standards and regulations.
10.2. By 2030, empower and promote the social, economic and political inclusion of all, irrespective of age, sex, disability, race, ethnicity, origin, religion or economic or other status - ESSENTIAL EMPLOYABILITY SKILLS - 8. Show respect for the diverse opinions, values, belief systems, and contributions of others. 9. Interact with others in groups or teams in ways that contribute to effective working relationships and the achievement of goals</t>
  </si>
  <si>
    <t>Spa Treatments ll</t>
  </si>
  <si>
    <t>ESTH1210</t>
  </si>
  <si>
    <t>4.4.  By 2030, substantially increase the number of youth and adults who have relevant skills, including technical and vocational skills, for employment, decent jobs and entrepreneurship - ESSENTIAL EMPLOYABILITY SKILLS: 1. Communicate clearly, concisely and correctly in the written, spoken, and visual form that fulfills the purpose and meets the needs of the audience. 5. Use a variety of thinking skills to anticipate and solve problems. 8. Show respect for the diverse opinions, values, belief systems, and contributions of others. 9. Interact with others in groups or teams in ways that contribute to effective working relationships and the achievement of goals. 10. Manage the use of time and other resources to complete projects. 
8.8. Protect labour rights and promote safe and secure working environments for all workers, including migrant workers, in particular women migrants and those in precarious employment - VOCATIONAL LEARNING OUTCOMES: 1. Adhere to health, safety, sanitation, and infection and prevention control guidelines, according to current legislation and national, provincial, municipal, and industry standards and regulations.</t>
  </si>
  <si>
    <t>Skin Care Theory lll</t>
  </si>
  <si>
    <t>ESTH1304</t>
  </si>
  <si>
    <t>4.4.  By 2030, substantially increase the number of youth and adults who have relevant skills, including technical and vocational skills, for employment, decent jobs and entrepreneurship - ESSENTIAL EMPLOYABILITY SKILLS: 1. Communicate clearly, concisely and correctly in the written, spoken, and visual form that fulfills the purpose and meets the needs of the audience. 5. Use a variety of thinking skills to anticipate and solve problems. 11. Take responsibility for one’s own actions, decisions, and consequences.</t>
  </si>
  <si>
    <t>Nail Techniques lll</t>
  </si>
  <si>
    <t>ESTH1307</t>
  </si>
  <si>
    <t>Nutrition and Wellness</t>
  </si>
  <si>
    <t>NUTN1224</t>
  </si>
  <si>
    <t>4.4.  By 2030, substantially increase the number of youth and adults who have relevant skills, including technical and vocational skills, for employment, decent jobs and entrepreneurship - ESSENTIAL EMPLOYABILITY SKILLS: 1. Communicate clearly, concisely and correctly in the written, spoken, and visual form that fulfills the purpose and meets the needs of the audience. 5. Use a variety of thinking skills to anticipate and solve problems. 6. Locate, select, organize, and document information using appropriate technology and information systems. 7. Analyze, evaluate, and apply relevant information from a variety of sources. 9. Interact with others in groups or teams in ways that contribute to effective working relationships and the achievement of goals. 10. Manage the use of time and other resources to complete projects.</t>
  </si>
  <si>
    <t>Introduction to Brewing</t>
  </si>
  <si>
    <t>BREW1100</t>
  </si>
  <si>
    <t>Brewmaster and Brewery Operations Management</t>
  </si>
  <si>
    <t>4.4.  By 2030, substantially increase the number of youth and adults who have relevant skills, including technical and vocational skills, for employment, decent jobs and entrepreneurship - ESSENTIAL EMPLOYABILITY SKILLS: 4. Apply a systematic approach to solve problems. 5. Use a variety of thinking skills to anticipate and solve problems. 7. Analyze, evaluate, and apply relevant information from a variety of sources.
10.2. By 2030, empower and promote the social, economic and political inclusion of all, irrespective of age, sex, disability, race, ethnicity, origin, religion or economic or other status - ESSENTIAL EMPLOYABILITY SKILLS - 8. Show respect for the diverse opinions, values, belief systems, and contributions of others.</t>
  </si>
  <si>
    <t>Basic Practical Brewing</t>
  </si>
  <si>
    <t>BREW1101</t>
  </si>
  <si>
    <t>4.4.  By 2030, substantially increase the number of youth and adults who have relevant skills, including technical and vocational skills, for employment, decent jobs and entrepreneurship - ESSENTIAL EMPLOYABILITY SKILLS: 3. Execute mathematical operations accurately. 4. Apply a systematic approach to solve problems. 5. Use a variety of thinking skills to anticipate and solve problems. 7. Analyze, evaluate, and apply relevant information from a variety of sources.</t>
  </si>
  <si>
    <t>Sensory Evaluation of Beer</t>
  </si>
  <si>
    <t>BREW1103</t>
  </si>
  <si>
    <t>4.4.  By 2030, substantially increase the number of youth and adults who have relevant skills, including technical and vocational skills, for employment, decent jobs and entrepreneurship - ESSENTIAL EMPLOYABILITY SKILLS: 1. Communicate clearly, concisely and correctly in the written, spoken, and visual form that fulfills the purpose and meets the needs of the audience. 2. Respond to written, spoken, or visual messages in a manner that ensures effective communication.
5	Use a variety of thinking skills to anticipate and solve problems. 7. Analyze, evaluate, and apply relevant information from a variety of sources. 10. Manage the use of time and other resources to complete projects.</t>
  </si>
  <si>
    <t>History of Brewing and Beer</t>
  </si>
  <si>
    <t>BREW1104</t>
  </si>
  <si>
    <t>4.4.  By 2030, substantially increase the number of youth and adults who have relevant skills, including technical and vocational skills, for employment, decent jobs and entrepreneurship - ESSENTIAL EMPLOYABILITY SKILLS: 1. Communicate clearly, concisely and correctly in the written, spoken, and visual form that fulfills the purpose and meets the needs of the audience. 2. Respond to written, spoken, or visual messages in a manner that ensures effective communication. 7. Analyze, evaluate, and apply relevant information from a variety of sources.</t>
  </si>
  <si>
    <t>Brewing Microbiology</t>
  </si>
  <si>
    <t>BREW1200</t>
  </si>
  <si>
    <t>4.4.  By 2030, substantially increase the number of youth and adults who have relevant skills, including technical and vocational skills, for employment, decent jobs and entrepreneurship - ESSENTIAL EMPLOYABILITY SKILLS: 2. Respond to written, spoken, or visual messages in a manner that ensures effective communication. 3. Execute mathematical operations accurately.  4. Apply a systematic approach to solve problems. 6. Locate, select, organize, and document information using appropriate technology and information systems. 7. Analyze, evaluate, and apply relevant information from a variety of sources. 11. Take responsibility for one’s own actions, decisions, and consequences.</t>
  </si>
  <si>
    <t>Practical Brewing</t>
  </si>
  <si>
    <t>BREW1201</t>
  </si>
  <si>
    <t>4.4.  By 2030, substantially increase the number of youth and adults who have relevant skills, including technical and vocational skills, for employment, decent jobs and entrepreneurship - ESSENTIAL EMPLOYABILITY SKILLS: 3. Execute mathematical operations accurately.  4. Apply a systematic approach to solve problems. 5. Use a variety of thinking skills to anticipate and solve problems. 7. Analyze, evaluate, and apply relevant information from a variety of sources.
8.8. Protect labour rights and promote safe and secure working environments for all workers, including migrant workers, in particular women migrants and those in precarious employment - OUTCOMES AND LEARNING OBJECTIVES: 1. Implement health and safety prevention measures for safe job performance. 1.1. Maintain personal protective equipment required in the workplace.</t>
  </si>
  <si>
    <t>Guilherme
Nov 03 2022</t>
  </si>
  <si>
    <t>Sensory Evaluation of World Beers</t>
  </si>
  <si>
    <t>BREW1203</t>
  </si>
  <si>
    <t>4.4.  By 2030, substantially increase the number of youth and adults who have relevant skills, including technical and vocational skills, for employment, decent jobs and entrepreneurship - ESSENTIAL EMPLOYABILITY SKILLS: 1. Communicate clearly, concisely and correctly in the written, spoken, and visual form that fulfills the purpose and meets the needs of the audience. 2. Respond to written, spoken, or visual messages in a manner that ensures effective communication. 3. Execute mathematical operations accurately.  4. Apply a systematic approach to solve problems.
5. Use a variety of thinking skills to anticipate and solve problems. 
10.2. By 2030, empower and promote the social, economic and political inclusion of all, irrespective of age, sex, disability, race, ethnicity, origin, religion or economic or other status - ESSENTIAL EMPLOYABILITY SKILLS - 8. Show respect for the diverse opinions, values, belief systems, and contributions of others.</t>
  </si>
  <si>
    <t>Brewery Equipment and Technology</t>
  </si>
  <si>
    <t>BREW1205</t>
  </si>
  <si>
    <t xml:space="preserve">4.4.  By 2030, substantially increase the number of youth and adults who have relevant skills, including technical and vocational skills, for employment, decent jobs and entrepreneurship - ESSENTIAL EMPLOYABILITY SKILLS: 4. Apply a systematic approach to solve problems. 5. Use a variety of thinking skills to anticipate and solve problems. 7. Analyze, evaluate, and apply relevant information from a variety of sources. 11. Take responsibility for one’s own actions, decisions, and consequences. </t>
  </si>
  <si>
    <t>Brewing Chemistry</t>
  </si>
  <si>
    <t>BREW1206</t>
  </si>
  <si>
    <t>4.4.  By 2030, substantially increase the number of youth and adults who have relevant skills, including technical and vocational skills, for employment, decent jobs and entrepreneurship - ESSENTIAL EMPLOYABILITY SKILLS: 2. Respond to written, spoken, or visual messages in a manner that ensures effective communication. 3. Execute mathematical operations accurately. 4. Apply a systematic approach to solve problems. 6. Locate, select, organize, and document information using appropriate technology and information systems.  7. Analyze, evaluate, and apply relevant information from a variety of sources. 10. Manage the use of time and other resources to complete projects. 11. Take responsibility for one’s own actions, decisions, and consequences.</t>
  </si>
  <si>
    <t>Packaging</t>
  </si>
  <si>
    <t>BREW1207</t>
  </si>
  <si>
    <t>4.4.  By 2030, substantially increase the number of youth and adults who have relevant skills, including technical and vocational skills, for employment, decent jobs and entrepreneurship - ESSENTIAL EMPLOYABILITY SKILLS: 1. Communicate clearly, concisely and correctly in the written, spoken, and visual form that fulfills the purpose and meets the needs of the audience. 2. Respond to written, spoken, or visual messages in a manner that ensures effective communication. 3. Execute mathematical operations accurately. 4. Apply a systematic approach to solve problems. 5	. Use a variety of thinking skills to anticipate and solve problems. 11. Take responsibility for one’s own actions, decisions, and consequences.
 11.6. By 2030, reduce the adverse per capita environmental impact of cities, including by paying special attention to air quality and municipal and other waste management - OUTCOMES AND LEARNING OBJECTIVES: 3.3. Determine the impact on cost, quality and the environment of various packaging materials.</t>
  </si>
  <si>
    <t>Sensory Evaluation of Beer, Wine and Spirits</t>
  </si>
  <si>
    <t>BREW1294</t>
  </si>
  <si>
    <t xml:space="preserve">4.4.  By 2030, substantially increase the number of youth and adults who have relevant skills, including technical and vocational skills, for employment, decent jobs and entrepreneurship - ESSENTIAL EMPLOYABILITY SKILLS: 1. Communicate clearly, concisely and correctly in the written, spoken, and visual form that fulfills the purpose and meets the needs of the audience. 7. Analyze, evaluate, and apply relevant information from a variety of sources. 8. Show respect for the diverse opinions, values, belief systems, and contributions of others. </t>
  </si>
  <si>
    <t>Brewing Ingredients</t>
  </si>
  <si>
    <t>BREW1300</t>
  </si>
  <si>
    <t xml:space="preserve">4.4.  By 2030, substantially increase the number of youth and adults who have relevant skills, including technical and vocational skills, for employment, decent jobs and entrepreneurship - ESSENTIAL EMPLOYABILITY SKILLS:  4. Apply a systematic approach to solve problems. 5. Use a variety of thinking skills to anticipate and solve problems. 7. Analyze, evaluate, and apply relevant information from a variety of sources. </t>
  </si>
  <si>
    <t>Practical Brewing II</t>
  </si>
  <si>
    <t>BREW1301</t>
  </si>
  <si>
    <t>4.4.  By 2030, substantially increase the number of youth and adults who have relevant skills, including technical and vocational skills, for employment, decent jobs and entrepreneurship - ESSENTIAL EMPLOYABILITY SKILLS: 3. Execute mathematical operations accurately. 4. Apply a systematic approach to solve problems. 5. Use a variety of thinking skills to anticipate and solve problems. 7. Analyze, evaluate, and apply relevant information from a variety of sources. 9. Interact with others in groups or teams in ways that contribute to effective working relationships and the achievement of goals.
8.8. Protect labour rights and promote safe and secure working environments for all workers, including migrant workers, in particular women migrants and those in precarious employment - OUTCOMES AND LEARNING OBJECTIVES: 1. Analyze health and safety prevention measures for safe job performance.</t>
  </si>
  <si>
    <t>Specialty Brewing</t>
  </si>
  <si>
    <t>BREW1302</t>
  </si>
  <si>
    <t>4.4.  By 2030, substantially increase the number of youth and adults who have relevant skills, including technical and vocational skills, for employment, decent jobs and entrepreneurship - ESSENTIAL EMPLOYABILITY SKILLS: 3. Execute mathematical operations accurately.  4. Apply a systematic approach to solve problems. 5. Use a variety of thinking skills to anticipate and solve problems. 7. Analyze, evaluate, and apply relevant information from a variety of sources. 9. Interact with others in groups or teams in ways that contribute to effective working relationships and the achievement of goals. 10. Manage the use of time and other resources to complete projects.
8.8. Protect labour rights and promote safe and secure working environments for all workers, including migrant workers, in particular women migrants and those in precarious employment - OUTCOMES AND LEARNING OBJECTIVES: 1. Develop Health and Safety Protocols. 1.1. Investigate specific hazards 1.2. Analyse Safety procedures 1.3. Control and enforce  safety protocols 1.4. Explain the WHMIS training program</t>
  </si>
  <si>
    <t>Brewhouse Calculations and Recipe Formulation</t>
  </si>
  <si>
    <t>BREW1304</t>
  </si>
  <si>
    <t>4.4.  By 2030, substantially increase the number of youth and adults who have relevant skills, including technical and vocational skills, for employment, decent jobs and entrepreneurship - ESSENTIAL EMPLOYABILITY SKILLS: 1. Communicate clearly, concisely and correctly in the written, spoken, and visual form that fulfills the purpose and meets the needs of the audience. 3. Execute mathematical operations accurately.  4. Apply a systematic approach to solve problems. 6.  Locate, select, organize, and document information using appropriate technology and information systems.7. Analyze, evaluate, and apply relevant information from a variety of sources. 10. Manage the use of time and other resources to complete projects. 11. Take responsibility for one’s own actions, decisions, and consequences.</t>
  </si>
  <si>
    <t>Filtration, Carbonation and Finishing</t>
  </si>
  <si>
    <t>BREW1306</t>
  </si>
  <si>
    <t>4.4.  By 2030, substantially increase the number of youth and adults who have relevant skills, including technical and vocational skills, for employment, decent jobs and entrepreneurship - ESSENTIAL EMPLOYABILITY SKILLS: 4. Apply a systematic approach to solve problems. 5. Use a variety of thinking skills to anticipate and solve problems. 7. Analyze, evaluate, and apply relevant information from a variety of sources.</t>
  </si>
  <si>
    <t>The Brewing Industry</t>
  </si>
  <si>
    <t>BREW1400</t>
  </si>
  <si>
    <t>Brewery Management</t>
  </si>
  <si>
    <t>BREW1401</t>
  </si>
  <si>
    <t>4.4.  By 2030, substantially increase the number of youth and adults who have relevant skills, including technical and vocational skills, for employment, decent jobs and entrepreneurship - COURSE DESCRIPTION: In this course you will learn the fundamentals of brewery management. You will gain knowledge of different management responsibilities including annual plans, budgets, labour management, scheduling of work, legal compliance and record keeping.</t>
  </si>
  <si>
    <t>Beer Sales and Promotions</t>
  </si>
  <si>
    <t>BREW1402</t>
  </si>
  <si>
    <t>4.4.  By 2030, substantially increase the number of youth and adults who have relevant skills, including technical and vocational skills, for employment, decent jobs and entrepreneurship - ESSENTIAL EMPLOYABILITY SKILLS: 3. Execute mathematical operations accurately.  4. Apply a systematic approach to solve problems. 7. Analyze, evaluate, and apply relevant information from a variety of sources.</t>
  </si>
  <si>
    <t>Professionalism and Business Ethics</t>
  </si>
  <si>
    <t>BUSN1133</t>
  </si>
  <si>
    <t>4.4.  By 2030, substantially increase the number of youth and adults who have relevant skills, including technical and vocational skills, for employment, decent jobs and entrepreneurship - ESSENTIAL EMPLOYABILITY SKILLS: 1. Communicate clearly, concisely and correctly in the written, spoken, and visual form that fulfills the purpose and meets the needs of the audience. 2. Respond to written, spoken, or visual messages in a manner that ensures effective communication. 3. Execute mathematical operations accurately.  6. Locate, select, organize, and document information using appropriate technology and information systems. 7. Analyze, evaluate, and apply relevant information from a variety of sources. 
10.2. By 2030, empower and promote the social, economic and political inclusion of all, irrespective of age, sex, disability, race, ethnicity, origin, religion or economic or other status - ESSENTIAL EMPLOYABILITY SKILLS - 8. Show respect for the diverse opinions, values, belief systems, and contributions of others.</t>
  </si>
  <si>
    <t>Computer Applications</t>
  </si>
  <si>
    <t>CAPL1199</t>
  </si>
  <si>
    <t>4.4.  By 2030, substantially increase the number of youth and adults who have relevant skills, including technical and vocational skills, for employment, decent jobs and entrepreneurship - ESSENTIAL EMPLOYABILITY SKILLS: 6. Locate, select, organize, and document information using appropriate technology and information systems.  10. Manage the use of time and other resources to complete projects.</t>
  </si>
  <si>
    <t>4.4.  By 2030, substantially increase the number of youth and adults who have relevant skills, including technical and vocational skills, for employment, decent jobs and entrepreneurship - ESSENTIAL EMPLOYABILITY SKILLS: 1. Communicate clearly, concisely and correctly in the written, spoken, and visual form that fulfills the purpose and meets the needs of the audience. 2. Respond to written, spoken, or visual messages in a manner that ensures effective communication. 4. Apply a systematic approach to solve problems. 5. Use a variety of thinking skills to anticipate and solve problems. 6. Locate, select, organize, and document information using appropriate technology and information systems. 7 .Analyze, evaluate, and apply relevant information from a variety of sources.  
10.2. By 2030, empower and promote the social, economic and political inclusion of all, irrespective of age, sex, disability, race, ethnicity, origin, religion or economic or other status - ESSENTIAL EMPLOYABILITY SKILLS - 8. Show respect for the diverse opinions, values, belief systems, and contributions of others. 9. Interact with others in groups or teams in ways that contribute to effective working relationships and the achievement of goals</t>
  </si>
  <si>
    <t>Strategic Communications</t>
  </si>
  <si>
    <t>COMM1208</t>
  </si>
  <si>
    <t>4.4.  By 2030, substantially increase the number of youth and adults who have relevant skills, including technical and vocational skills, for employment, decent jobs and entrepreneurship - ESSENTIAL EMPLOYABILITY SKILLS: 1. Communicate clearly, concisely and correctly in the written, spoken, and visual form that fulfills the purpose and meets the needs of the audience. 2. Respond to written, spoken, or visual messages in a manner that ensures effective communication.  5. Use a variety of thinking skills to anticipate and solve problems. 6. Locate, select, organize, and document information using appropriate technology and information systems. 7 .Analyze, evaluate, and apply relevant information from a variety of sources.  
10.2. By 2030, empower and promote the social, economic and political inclusion of all, irrespective of age, sex, disability, race, ethnicity, origin, religion or economic or other status - ESSENTIAL EMPLOYABILITY SKILLS - 8. Show respect for the diverse opinions, values, belief systems, and contributions of others. 9. Interact with others in groups or teams in ways that contribute to effective working relationships and the achievement of goals</t>
  </si>
  <si>
    <t>Mathematics of Finance</t>
  </si>
  <si>
    <t>MATH1206</t>
  </si>
  <si>
    <t>4.4.  By 2030, substantially increase the number of youth and adults who have relevant skills, including technical and vocational skills, for employment, decent jobs and entrepreneurship - ESSENTIAL EMPLOYABILITY SKILLS: 3. Execute mathematical operations accurately. 4. Apply a systematic approach to solve problems. 5. Use a variety of thinking skills to anticipate and solve problems. 11. Take responsibility for one’s own actions, decisions, and consequences.</t>
  </si>
  <si>
    <t>Fundamentals of Human Resources</t>
  </si>
  <si>
    <t>PERS1226</t>
  </si>
  <si>
    <t>4.4.  By 2030, substantially increase the number of youth and adults who have relevant skills, including technical and vocational skills, for employment, decent jobs and entrepreneurship - COURSE DESCRIPTION: You will be introduced to human resources practices that are designed to support the success of your organization. You will investigate the important legislation which impacts the human resources processes within organizations, particularly in the area of human rights and health and safety.
10.2. By 2030, empower and promote the social, economic and political inclusion of all, irrespective of age, sex, disability, race, ethnicity, origin, religion or economic or other status - ESSENTIAL EMPLOYABILITY SKILLS - 8. Show respect for the diverse opinions, values, belief systems, and contributions of others. 9. Interact with others in groups or teams in ways that contribute to effective working relationships and the achievement of goals</t>
  </si>
  <si>
    <t>Honey Bee Health</t>
  </si>
  <si>
    <t>BKPG9400</t>
  </si>
  <si>
    <t>Commercial Beekeeping</t>
  </si>
  <si>
    <t>Three Consecutive Terms, Ontario College Graduate Certificate</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</si>
  <si>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 - COURSE DESCRIPTION: Throughout this course, students will engage in a focused analysis of the diseases, pests and environmental factors that affect honey bee health in Canada and North America and will review research findings linking these factors to possible colony collapse. Students will employ monitoring methods used in a typical apiary environment and will compare and select among treatment and prevention options that are applicable to specific pests and diseases under various seasonal and geographic conditions.
 12.2. By 2030, achieve the sustainable management and efficient use of natural resources - VOCATIONAL LEARNING OUTCOMES: 1.Design and maintain a commercial bee yard to optimize both the honey production and colony expansion. 2. Develop and implement operational strategies to maintain bee colony health. 3. Evaluate and employ pollination management practices to mitigate stress and enhance health of mobile and migratory honey bees. 4. Implement quality control procedures in the extraction and packaging of honey and other pollination byproducts. 5. Manage and evaluate field crew performance and pollination service delivery according to industry best practices, financial constraints, and principles of social responsibility and environmental sustainability.</t>
  </si>
  <si>
    <t>Ecology of Pollinators</t>
  </si>
  <si>
    <t>BKPG9401</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</si>
  <si>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 - COURSE DESCRIPTION: The plant-pollinator interaction will provide a key area of focus of this course which will provide students an opportunity to analyze and assess the pollination ecology that supports both wild and managed pollinators in North America.
 12.2. By 2030, achieve the sustainable management and efficient use of natural resources - VOCATIONAL LEARNING OUTCOMES: 1. Develop and implement operational strategies to maintain bee colony health. 2. Evaluate and employ pollination management practices to mitigate stress and enhance health of mobile and migratory honey bees.
15.4. By 2030, ensure the conservation of mountain ecosystems, including their biodiversity, in order to enhance their capacity to provide benefits that are essential for sustainable development - COURSE DESCRRIPTION: Pollination conservation will also be investigated with the importance of pollinators to wild plants, crops and overall ecosystems demonstrated through various means. Students will be able to assess and recommend the steps involved in a pollinator protection strategy and evaluate their effectiveness on both managed and wild honey bee populations.</t>
  </si>
  <si>
    <t>Principles of Bee Business</t>
  </si>
  <si>
    <t>BKPG9402</t>
  </si>
  <si>
    <t>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 - VOCATIONAL LEARNING OUTCOMES: 1. Design and maintain a commercial bee yard to optimize both the honey production and colony expansion. 2. Develop and implement operational strategies to maintain bee colony health. 3. Establish and manage relationships with consumers and community stakeholders to market pollination services and byproducts effectively.
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 - COURSE DESCRIPTION : This course will examine the business aspects that are unique to commercial beekeeping operations. Commercial beekeeping operations rely heavily on the pollination services they provide to the various pollinator dependent crops that are often great distances apart and that are needed at different times throughout the year.
 12.2. By 2030, achieve the sustainable management and efficient use of natural resources - VOCATIONAL LEARNING OUTCOMES: 4. Evaluate and employ pollination management practices to mitigate stress and enhance health of mobile and migratory honey bees.</t>
  </si>
  <si>
    <t>Entomology of Bees</t>
  </si>
  <si>
    <t>BKPG9403</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</si>
  <si>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 - VOCATIONAL AND LEARNING OUTCOMES:  1. Design and maintain a commercial bee yard to optimize both the honey production and colony expansion. 2. Develop and implement operational strategies to maintain bee colony health.
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 - COURSE DESCRIPTION: The course will provide participants with in-depth experience and knowledge in the entomology unique to honey bees and other pollinator insects.
12.2. By 2030, achieve the sustainable management and efficient use of natural resources - VOCATIONAL LEARNING OUTCOMES: 3. Evaluate and employ pollination management practices to mitigate stress and enhance health of mobile and migratory honey bees.</t>
  </si>
  <si>
    <t>Transitory (Mobile) Hive Management</t>
  </si>
  <si>
    <t>BKPG9404</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</si>
  <si>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 - VOCATIONAL LEARNING OUTCOMES: 1. Comply with applicable regulatory and licensing requirements in pollination service delivery and byproduct production, packaging, and distribution. 2.Develop and implement operational strategies to maintain bee colony health. 3. Establish and apply appropriate safety controls and processes throughout bee yard maintenance, pollination service provision and byproduct production, packaging and distribution. 4. Establish and manage relationships with consumers and community stakeholders to market pollination services and byproducts effectively. 
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 - COURSE DESCRIPTION: Students will be able to recommend best practices involved in transporting honey bees to optimize both hive health and pollination services for the various pollinator dependent crops in North America.
 12.2. By 2030, achieve the sustainable management and efficient use of natural resources  - VOCATIONAL LEARNING OUTCOMES:  5. Evaluate and employ pollination management practices to mitigate stress and enhance health of mobile and migratory honey bees.</t>
  </si>
  <si>
    <t>Apiary Management I</t>
  </si>
  <si>
    <t>BKPG9405</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</si>
  <si>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 - VOCATIONAL AND LEARNING OUTCOMES: 1. Comply with applicable regulatory and licensing requirements in pollination service delivery and byproduct production, packaging, and distribution. 2. Design and maintain a commercial bee yard to optimize both the honey production and colony expansion. 3. Develop and implement operational strategies to maintain bee colony health. 
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 - COURSE DESCRIPTION: Healthy hives capable of growing and multiplying are a factor of many elements but the creating of an effective and ideal living environment is crucial. Students will explore the various elements that are part of a typical Apiary (beeyard) environment including the proper siting and location, accessibility and transportation corridors, proximity to food and water, and general protocols used in the cleaning and care of the structures used.
8.8. Protect labour rights and promote safe and secure working environments for all workers, including migrant workers, in particular women migrants, and those in precarious employment - OUTCOMES AND LEARNING OBJECTIVES: 2. Formulate safety protocols and procedures to be adhered to while conducting work in a typical beeyard environment. 2.1. Identify and evaluate safety concerns associate with an Apiary. 2.2. Develop safe operating procedures and protocols used while working in a typical Apiary environment.
12.2. By 2030, achieve the sustainable management and efficient use of natural resources - VOCATIONAL LEARNING OUTCOMES: 3. Develop and implement operational strategies to maintain bee colony health. 6. Manage and evaluate field crew performance and pollination service delivery according to industry best practices, financial constraints, and principles of social responsibility and environmental sustainability.</t>
  </si>
  <si>
    <t>Apiary Construction Techniques</t>
  </si>
  <si>
    <t>BKPG9406</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</si>
  <si>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 - COURSE DESCRIPTION: Various techniques instrumental to the construction and maintenance of an Apiary will be introduced to the participants of this course. Students will be directly involved in hands-on exercises that will be fundamental to effective maintenance of a beeyard environment including the construction of frames, loading pallets, exclusion structures and other related elements. Students will also be able to develop skills in the proper use of a tow motor and other loading equipment used in the safe loading and unloading of hives.
8.8. Protect labour rights and promote safe and secure working environments for all workers, including migrant workers, in particular women migrants, and those in precarious employment - VOCATIONAL LEARNING OUTCOMES: 2	Establish and apply appropriate safety controls and processes throughout bee yard maintenance, pollination service provision and byproduct production, packaging and distribution.</t>
  </si>
  <si>
    <t>Integrated Pest Management</t>
  </si>
  <si>
    <t>BKPG9407</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</si>
  <si>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 -  COURSE DESCRIPTION: The use of treatment methods that avoid the application of synthetic chemicals has proven to be both successful and cost effective. Students will be able to identify the various pests and diseases that typically require monitoring and treatment for commercial beekeepers and which IPM treatment applications might be appropriate in each situation. Students will also design and develop detailed monitoring strategies to determine effectiveness of IPM strategy employed.
12.2. By 2030, achieve the sustainable management and efficient use of natural resources  - VOCATIONAL LEARNING OUTCOMES: 2. Evaluate and employ pollination management practices to mitigate stress and enhance health of mobile and migratory honey bees. 3. Manage and evaluate field crew performance and pollination service delivery according to industry best practices, financial constraints, and principles of social responsibility and environmental sustainability.</t>
  </si>
  <si>
    <t>Queen Rearing</t>
  </si>
  <si>
    <t>BKPG9408</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</si>
  <si>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 - COURSE DESCRIPTION: Students in this advanced level course will explore the strategies and techniques used to rear and reproduce queen bees for commercial beekeeping operations. Systems of Queen rearing in a hands-on applied approach will be explored including both basic and advanced methods.
12.2. By 2030, achieve the sustainable management and efficient use of natural resources - VOCATIONAL AND LEARNING OUTCOMES: 3. Evaluate and employ pollination management practices to mitigate stress and enhance health of mobile and migratory honey bees.</t>
  </si>
  <si>
    <t>Commercial Beekeeping Project I</t>
  </si>
  <si>
    <t>BKPG9409</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</si>
  <si>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 - VOCATIONAL LEARNING OUTCOMES: 1. Design and maintain a commercial bee yard to optimize both the honey production and colony expansion. 2. Develop and implement operational strategies to maintain bee colony health. 3. Establish and manage relationships with consumers and community stakeholders to market pollination services and byproducts effectively. 4. Evaluate and employ pollination management practices to mitigate stress and enhance health of mobile and migratory honey bees.
17.17. Encourage and promote effective public, public-private and civil society partnerships, building on the experience and resourcing strategies of partnerships - COURSE DESCRIPTION: Students will be linked with industry partners for a work integrated learning opportunity to further hone the craft and skills involved in commercial beekeeping. Industry partners will be able to engage students in a variety of projects and specific aspects of beekeeping and apiary management.</t>
  </si>
  <si>
    <t>Sustainable Commercial Beekeeping</t>
  </si>
  <si>
    <t>BKPG9411</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</si>
  <si>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 VOCATIONAL LEARNING OUTCOMES: 1. Comply with applicable regulatory and licensing requirements in pollination service delivery and byproduct production, packaging, and distribution. 2. Develop and implement operational strategies to maintain bee colony health. 3. Establish and manage relationships with consumers and community stakeholders to market pollination services and byproducts effectively.
9.2.  Promote inclusive and sustainable industrialization and, by 2030, significantly raise industry’s share of employment and gross domestic product, in line with national circumstances, and double its share in least developed countries - OUTCOMES AND LEARNING OBJECTIVES: 2. Articulate the benefits of sustainability to the commercial beekeeping industry. 2.1. Describe the importance of environmental sustainability and what benefits are typically associated with it. 2.2. Identify the benefits of a sustainable beekeeping operation.
12.6. Encourage companies, especially large and transnational companies, to adopt sustainable practices and to integrate sustainability information into their reporting cycle - COURSE DESCRIPTION: Students will explore the core elements of environmental sustainability as it applies to the commercial beekeeping industry including environmental management systems, social responsibility, carbon management and sustainability reporting.</t>
  </si>
  <si>
    <t>Commercial Beekeeping Regulations</t>
  </si>
  <si>
    <t>BKPG9412</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</si>
  <si>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 - VOCATIONAL LEARNING OUTCOMES: 1.Comply with applicable regulatory and licensing requirements in pollination service delivery and byproduct production, packaging, and distribution. 2. Establish and apply appropriate safety controls and processes throughout bee yard maintenance, pollination service provision and byproduct production, packaging and distribution.
8.3. Promote development-oriented policies that support productive activities, decent job creation, entrepreneurship, creativity and innovation, and encourage the formalization and growth of micro-, small- and medium-sized enterprises, including through access to financial services  - OUTCOME AND LEARNING OBJECTIVES: 1. List and describe the various legislative acts and associated regulations that govern commercial beekeeping provincially and federally. 1.1. Describe the Ontario Bees act and the elements that apply to commercial beekeeping. 1.2. Create regulatory plan to ensure compliance with ALL regulatory requirements. 1.3. Examine issues related to non-compliance and identify associated penalties.</t>
  </si>
  <si>
    <t>Apiary Management II</t>
  </si>
  <si>
    <t>BKPG9415</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</si>
  <si>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  - COURSE DESCRIPTION: Students will explore the practical implications of hive attrition and how to plan for expected losses year over year. Seasonal cycles and their impact of honey bee activity will also be examined from an operational perspective and applied to the Niagara College's Apiary. Students will also actively participate and gain knowledge in the management of an Apiary assisting with the maintenance and procedures use for the overwintering of the hives.
8.8. Protect labour rights and promote safe and secure working environments for all workers, including migrant workers, in particular women migrants, and those in precarious employment  - VOCATIONAL LEARNING OUTCOMES: 3. Establish and apply appropriate safety controls and processes throughout bee yard maintenance, pollination service provision and byproduct production, packaging and distribution.</t>
  </si>
  <si>
    <t>Commercial Beekeeping Project II</t>
  </si>
  <si>
    <t>BKPG9419</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</si>
  <si>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 - VOCATIONAL LEARNING OUTCOMES: 1. Comply with applicable regulatory and licensing requirements in pollination service delivery and byproduct production, packaging, and distribution. 2. Establish and apply appropriate safety controls and processes throughout bee yard maintenance, pollination service provision and byproduct production, packaging and distribution. 3. Implement quality control procedures in the extraction and packaging of honey and other pollination byproducts. 4. Manage logistics and distribution for a commercial beekeeping operation. 
17.17. Encourage and promote effective public, public-private and civil society partnerships, building on the experience and resourcing strategies of partnerships - COURSE DESCRIPTION: This course serves as a conclusive part of the Commercial Beekeeping Project I (BKPG9409) whereby participants were linked to industry partners to outline and propose a specific project that would be detailed in a formal proposal as well as a project overview statementt.</t>
  </si>
  <si>
    <t>Communications of Beekeeping</t>
  </si>
  <si>
    <t>COMM9410</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</si>
  <si>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 -VOCATIONAL LEARNING OUTCOMES: 1. Establish and apply appropriate safety controls and processes throughout bee yard maintenance, pollination service provision and byproduct production, packaging and distribution. 2. Establish and manage relationships with consumers and community stakeholders to market pollination services and byproducts effectively. 3. Manage and evaluate field crew performance and pollination service delivery according to industry best practices, financial constraints, and principles of social responsibility and environmental sustainability. 4. Manage logistics and distribution for a commercial beekeeping operation. 
4.4.  By 2030, substantially increase the number of youth and adults who have relevant skills, including technical and vocational skills, for employment, decent jobs and entrepreneurship  - COURSE DESCRIPTION: hrough exercises and practical experience, participants will develop and demonstrate effective public speaking and presentation skills instrumental in good customer and business relations. Business writing skills will be a focus and the various instruments used in business development and customer relations will be demonstrated. Conflict resolution strategies and techniques will also be examined and students will practice a variety of techniques in an applied hands-on approach.</t>
  </si>
  <si>
    <t>Plant Material Management</t>
  </si>
  <si>
    <t>ENVR9145</t>
  </si>
  <si>
    <t>Ecosystem Restoration</t>
  </si>
  <si>
    <t>One Year, Ontario Colleges Graduate Certificate</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</si>
  <si>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developmente - COURSE DESCRIPTION: You will have an opportunity to collect, clean, break dormancy and plant native seeds. You should also sharpen your secateurs, so you are ready to practice vegetative propagation and understand its application in restoration practices. There are several challenges specific to managing different plant communities and we will explore those relevant to prairies, wetlands and woodlands.
15.1. By 2020, ensure the conservation, restoration and sustainable use of terrestrial and inland freshwater ecosystems and their services, in particular forests, wetlands, mountains and drylands, in line with obligations under international agreements - COURSE DESCRIPTION: In this course, you will address the vegetation management strategies needed to restore a site, including the intricacies of supply and timing. Emphasis will be placed on methods that will provide the large quantities of appropriate plant material necessary for a restoration project, encouraging the inclusion of native material whenever possible.</t>
  </si>
  <si>
    <t>Restoration Ecology</t>
  </si>
  <si>
    <t>ENVR9147</t>
  </si>
  <si>
    <t>13.3. Improve education, awareness-raising and human and institutional capacity on climate change mitigation, adaptation, impact reduction and early warning - COURSE DESCRIPTION: This course will introduce learners to these larger issues and will cover topics including attributes of a restored ecosystem, reference communities, historical trajectories, novel ecosystems and basic landscape ecology surrounding form and function all within the context of ongoing climate change.
15.1. By 2020, ensure the conservation, restoration and sustainable use of terrestrial and inland freshwater ecosystems and their services, in particular forests, wetlands, mountains and drylands, in line with obligations under international agreements  - VOCATIONAL LEARNING OUTCOMES: 1. Integrate core principles of restoration ecology into site analyses and restoration plans. 2. Manage overall aspects of an ecological restoration project, including research, plans, schedules/budgets and contracts. 3. Prepare a site for restoration, and prepare/install the required materials for the project. 4. Prescribe &amp; analyze suitable monitoring protocols for studying reference ecosystems and restored sites. 5. Produce comprehensive descriptions of reference ecosystems synthesizing various levels of biotic, abiotic, and cultural information.</t>
  </si>
  <si>
    <t>Flora Identification</t>
  </si>
  <si>
    <t>ENVR9148</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</si>
  <si>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 - COURSE DESCRIPTION: This course will provide you with the knowledge and procedures used to identify the names and characteristics of native plants in forests, prairies, wetlands and other areas. You will also be introduced to the structure and taxonomy of various species. You will become very familiar with the use of keys and field guides during field and lab work.  
15.1. By 2020, ensure the conservation, restoration and sustainable use of terrestrial and inland freshwater ecosystems and their services, in particular forests, wetlands, mountains and drylands, in line with obligations under international agreements  - VOCATIONAL LEARNING OUTCOMES: 2	. Prescribe &amp; analyze suitable monitoring protocols for studying reference ecosystems and restored sites.</t>
  </si>
  <si>
    <t>Aquatic Monitoring Techniques</t>
  </si>
  <si>
    <t>ENVR9149</t>
  </si>
  <si>
    <t xml:space="preserve">8.8. Protect labour rights and promote safe and secure working environments for all workers, including migrant workers, in particular women migrants, and those in precarious employment - OUTCOMES AND LEARNING OBJECTIVES: 2. Present field safety protocols and prepare a field trip safety plan. 2.1. Identify potential field safety issues. 2.2. Identify the appropriate equipment needed to ensure field safety. 2.3. Plan a field safety plan
 14.2. By 2020, sustainably manage and protect marine and coastal ecosystems to avoid significant adverse impacts, including by strengthening their resilience, and take action for their restoration in order to achieve healthy and productive oceans - COURSE DESCRIPTION: In this course you will take a practical, hands-on approach to assessing water quality using benthic metrics including the Ontario Benthic Biomonitoring Network (OBBN) protocol. You will learn to assess the characteristics of surface water (physical, chemical and biological) and the measures of water quality using a variety of equipment and techniques.
</t>
  </si>
  <si>
    <t>Soil Sciences</t>
  </si>
  <si>
    <t>ENVR9173</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</si>
  <si>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  - COURSE DESCRIPTION: You will determine basic soil chemical and nutrient characteristics in the lab. You will examine the relationships between Canadian soil types and regional biogeography through group projects focusing on indicator plant species' requirements.
15.1. By 2020, ensure the conservation, restoration and sustainable use of terrestrial and inland freshwater ecosystems and their services, in particular forests, wetlands, mountains and drylands, in line with obligations under international agreements  - COURSE DESCRIPTION: You will be introduced to soil science as it relates to ecosystem restoration and the Ecological Land Classification System for Southern Ontario. You will be provided practical hands-on training of the field techniques for determining soil texture and soil drainage characteristics at various sites</t>
  </si>
  <si>
    <t>Hydrology</t>
  </si>
  <si>
    <t>ENVR9174</t>
  </si>
  <si>
    <t xml:space="preserve">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  -COURSE DESCRIPTION:  Ultimately, the student will not only gain an ability to quantify water fluxes, but will understand the practical aspects of ecologically stable flows through both natural and human-created stream corridors.
14.2. By 2020, sustainably manage and protect marine and coastal ecosystems to avoid significant adverse impacts, including by strengthening their resilience, and take action for their restoration in order to achieve healthy and productive oceans - COURSE DESCRIPTION: This course is designed to give participants a sound practical knowledge of applied hydrology as it relates to the restoration of riparian ecosystems. The concept of 'dynamic equilibrium' in the water balance is stressed at all scales (micro, meso and regional). </t>
  </si>
  <si>
    <t>Professional Communications</t>
  </si>
  <si>
    <t>ENVR9242</t>
  </si>
  <si>
    <t>4.4.  By 2030, substantially increase the number of youth and adults who have relevant skills, including technical and vocational skills, for employment, decent jobs and entrepreneurship - COURSE DESCRIPTION: Effective communications skills have always been a top priority of employers. This course will focus on those communication skills that are essential in the field of ecosystem restoration. Topics to be covered include effective oral and written communications, sales and selling techniques and conflict resolution. Students will be required to practice and hone their skills in these areas and will be given practical applications wherever possible.</t>
  </si>
  <si>
    <t>Wild Species Management</t>
  </si>
  <si>
    <t>ENVR9244</t>
  </si>
  <si>
    <t>15.1. By 2020, ensure the conservation, restoration and sustainable use of terrestrial and inland freshwater ecosystems and their services, in particular forests, wetlands, mountains and drylands, in line with obligations under international agreements - COURSE DESCRIPTION: In this course you will explore the relationships between the biotic and abiotic world and discuss options for directing the restoration of natural systems. You will explore management issues including adaptive management, challenges associated with captive breeding protocols and animal re-introductions, the ecology of invasive species, and the importance of baseline data and long term monitoring to the success of a restoration project.
15.5. Take urgent and significant action to reduce the degradation of natural habitats, halt the loss of biodiversity and, by 2020, protect and prevent the extinction of threatened species - OUTCOME LEARNING OBJECTIVES: 3. Discuss different restoration techniques for endangered populations.3.1. Discuss the different types of species re-introductions and potential ramifications.3..2. Analyze endangered species recovery plans.3.3. Propose various techniques for maintaining wildlife movements in a developed landscape.</t>
  </si>
  <si>
    <t>REVIEW: I would include Target 14.2. By 2020, sustainably manage and protect marine and coastal ecosystems to avoid significant adverse impacts, including by strengthening their resilience, and take action for their restoration in order to achieve healthy and productive oceans
OUTCOME: Collect and prepare accurate, properly documented, field data (terrestrial &amp; aquatic), maps, and background research</t>
  </si>
  <si>
    <t>Ecological Engineering</t>
  </si>
  <si>
    <t>ENVR9246</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</si>
  <si>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 -  VOCATIONAL LEARNING OUTCOMES: 1. Collaborate effectively with others in project development, organization, execution, and production. 2. Collect and prepare accurate, properly documented, field data (terrestrial &amp; aquatic), maps, and background research. 3. Forecast and plan all work in accordance with heath and safety requirements and environmental regulations.  4. Identify, Interpret and apply applicable federal, provincial, and municipal environmental regulations, policies, and processes. 5. Integrate core principles of restoration ecology into site analyses and restoration plans. 
15.1. By 2020, ensure the conservation, restoration and sustainable use of terrestrial and inland freshwater ecosystems and their services, in particular forests, wetlands, mountains and drylands, in line with obligations under international agreements - COURSE DESCRIPTION: In this course you will be introduced to the engineering process in the context of the ecological restoration project. You will explore, through case studies, the many technical disciplines contributing to the robust design and successful realization of restoration projects, such as planning/environmental assessment, surveying/mapping, water resources engineering, geotechnical engineering, contracting and post-implementation monitoring.</t>
  </si>
  <si>
    <t>Applied Geomatics</t>
  </si>
  <si>
    <t>ENVR9247</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</si>
  <si>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 -  VOCATIONAL LEARNING OUTCOMES: 1. Collaborate effectively with others in project development, organization, execution, and production. 2. Collect and prepare accurate, properly documented, field data (terrestrial &amp; aquatic), maps, and background research. 3. Forecast and plan all work in accordance with heath and safety requirements and environmental regulations.  4. Identify, Interpret and apply applicable federal, provincial, and municipal environmental regulations, policies, and processes
15.1. By 2020, ensure the conservation, restoration and sustainable use of terrestrial and inland freshwater ecosystems and their services, in particular forests, wetlands, mountains and drylands, in line with obligations under international agreements  - VOCATIONAL LEARNING OUTCOMES:5. Prescribe &amp; analyze suitable monitoring protocols for studying reference ecosystems and restored sites.</t>
  </si>
  <si>
    <t>Field Project</t>
  </si>
  <si>
    <t>ENVR9248</t>
  </si>
  <si>
    <t>15.1. By 2020, ensure the conservation, restoration and sustainable use of terrestrial and inland freshwater ecosystems and their services, in particular forests, wetlands, mountains and drylands, in line with obligations under international agreements  - VOCATIONAL LEARNING OUTCOMES: 4. Prescribe &amp; analyze suitable monitoring protocols for studying reference ecosystems and restored sites.
17.17. Encourage and promote effective public, public-private and civil society partnerships, building on the experience and resourcing strategies of partnerships - COURSE DESCRIPTION: You will have an opportunity to apply knowledge received in course work to a restoration project in the community. Client based relationships will be set up with organizations and individuals and these clients will provide you, the student, with direction in the completion of projects</t>
  </si>
  <si>
    <t>River Corridor Restoration</t>
  </si>
  <si>
    <t>ENVR9258</t>
  </si>
  <si>
    <t xml:space="preserve">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 -COURSE DESCRIPTION:  Topics covered in this course include; the use of GIS and Geomatics in describing streams morphologically, design principles and parameters; natural channel systems; the major stream classification approaches; empirical natural channel design; stream corridor processes, characteristics and functions; sediment transport fundamentals; and restoration techniques 
14.2. By 2020, sustainably manage and protect marine and coastal ecosystems to avoid significant adverse impacts, including by strengthening their resilience, and take action for their restoration in order to achieve healthy and productive oceans - OUTCOME AND LEARNING OBJECTIVES: 1. Outline the principles and techniques for stream restoration and natural channel design. 3. Perform a field assessment of a watercourse, including classification according to Rosgen and develop a restoration strategy
</t>
  </si>
  <si>
    <t>Fauna Identification</t>
  </si>
  <si>
    <t>ENVR9259</t>
  </si>
  <si>
    <t xml:space="preserve">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 - VOCATIONAL LEARNING OUTCOMES: 1. Collect and prepare accurate, properly documented, field data (terrestrial &amp; aquatic), maps, and background research. 2. Manage overall aspects of an ecological restoration project, including research, plans, schedules/budgets and contracts. 3. Produce comprehensive descriptions of reference ecosystems synthesizing various levels of biotic, abiotic, and cultural information.
</t>
  </si>
  <si>
    <t>Food and Beverage Service Management</t>
  </si>
  <si>
    <t>HOTL9120</t>
  </si>
  <si>
    <t>Hospitality and Tourism Management</t>
  </si>
  <si>
    <t>4.4.  By 2030, substantially increase the number of youth and adults who have relevant skills, including technical and vocational skills, for employment, decent jobs and entrepreneurship - COURSE DESCRIPTION: You will apply a variety of skills including; sales techniques, food sales considerations, budget considerations for food operations, and human resource management responsibilities. 
12.B. Develop and implement tools to monitor sustainable development impacts for sustainable tourism that creates jobs and promotes local culture and products - COURSE DESCRIPTION: In this course you will be provided with an overview of food service operations in hospitality and tourism organizations and related challenges for the industry.</t>
  </si>
  <si>
    <t>Guilherme
Nov 04 2022</t>
  </si>
  <si>
    <t>Strategic Management and Leadership</t>
  </si>
  <si>
    <t>HOTL9175</t>
  </si>
  <si>
    <t xml:space="preserve"> 4.4.  By 2030, substantially increase the number of youth and adults who have relevant skills, including technical and vocational skills, for employment, decent jobs and entrepreneurship - VOCATIONAL LEARNING OUTCOMES: 1.Calculate various financial scenarios consistent with organizational objectives utilizing yield management strategies. 2. Evaluate business strategies and tactics for a hospitality/tourism operation. 3. Work effectively in teams</t>
  </si>
  <si>
    <t>Cost Control in Hospitality and Tourism</t>
  </si>
  <si>
    <t>HOTL9308</t>
  </si>
  <si>
    <t xml:space="preserve"> 4.4.  By 2030, substantially increase the number of youth and adults who have relevant skills, including technical and vocational skills, for employment, decent jobs and entrepreneurship - ESSENTIAL EMPLOYABILITY SKILLS: 1. Communicate clearly, concisely and correctly in the written, spoken, and visual form that fulfills the purpose and meets the needs of the audience.  2. Respond to written, spoken, or visual messages in a manner that ensures effective communication. 3. Execute mathematical operations accurately.  4. Apply a systematic approach to solve problems.</t>
  </si>
  <si>
    <t>Accommodations Management</t>
  </si>
  <si>
    <t>HOTL9608</t>
  </si>
  <si>
    <t xml:space="preserve"> 4.4.  By 2030, substantially increase the number of youth and adults who have relevant skills, including technical and vocational skills, for employment, decent jobs and entrepreneurship - ESSENTIAL EMPLOYABILITY SKILLS  1. Communicate clearly, concisely and correctly in the written, spoken, and visual form that fulfills the purpose and meets the needs of the audience. 2. Respond to written, spoken, or visual messages in a manner that ensures effective communication. 3. Execute mathematical operations accurately. 4. Apply a systematic approach to solve problems. 
12.B. Develop and implement tools to monitor sustainable development impacts for sustainable tourism that creates jobs and promotes local culture and products - VOCATIONAL LEARNING OUTCOMES: 1. Apply knowledge of computer based system in a variety of simulations. 2. Apply principles of professionalism and ethics to hospitality and tourism. 3. Apply risk management knowledge to hospitality and tourism settings</t>
  </si>
  <si>
    <t>Human Resource Management for the Hospitality and Tourism Industry</t>
  </si>
  <si>
    <t>HOTL9610</t>
  </si>
  <si>
    <t>4.4.  By 2030, substantially increase the number of youth and adults who have relevant skills, including technical and vocational skills, for employment, decent jobs and entrepreneurship - ESSENTIAL EMPLOYABILITY SKILLS: 1. Communicate clearly, concisely and correctly in the written, spoken, and visual form that fulfills the purpose and meets the needs of the audience. 5. Use a variety of thinking skills to anticipate and solve problems. 7. Analyze, evaluate, and apply relevant information from a variety of sources.
10.2. By 2030, empower and promote the social, economic and political inclusion of all, irrespective of age, sex, disability, race, ethnicity, origin, religion or economic or other status - ESSENTIAL EMPLOYABILITY SKILLS: 8. Show respect for the diverse opinions, values, belief systems, and contributions of others.
12.B. Develop and implement tools to monitor sustainable development impacts for sustainable tourism that creates jobs and promotes local culture and products - VOCATIONAL LEARNING OUTCOMES: 1. Apply strategies for effective human resource management in hospitality and tourism setting. 2. Evaluate business strategies and tactics for a hospitality/tourism operation</t>
  </si>
  <si>
    <t>Technology Applications in Hospitality and Tourism</t>
  </si>
  <si>
    <t>HOTL9670</t>
  </si>
  <si>
    <t>4.4.  By 2030, substantially increase the number of youth and adults who have relevant skills, including technical and vocational skills, for employment, decent jobs and entrepreneurship - VOCATIONAL LEARNING OUTCOMES: 2. Develop and demonstrate customer service skill. 3. Work effectively in teams 
12.B. Develop and implement tools to monitor sustainable development impacts for sustainable tourism that creates jobs and promotes local culture and products - COURSE DESCRIPTION: Technology adds value and generates revenue for the Hospitality Industry. You will be able to relate to how computer applications are used in all functional areas of the industry. You will analyze the important role of E-Commerce in successful Hospitality operations. You will be able to develop strategic decision making processes in purchasing and utilizing Information Technology in the Hospitality Industry.</t>
  </si>
  <si>
    <t>Hospitality Operations and Risk Management</t>
  </si>
  <si>
    <t>HOTL9760</t>
  </si>
  <si>
    <t>12.B. Develop and implement tools to monitor sustainable development impacts for sustainable tourism that creates jobs and promotes local culture and product - VOCATIONAL LEARNING OUTCOMES: 1. Apply principles of professionalism and ethics to hospitality and tourism. 2. Apply risk management knowledge to hospitality and tourism settings. 3. Apply strategies for effective human resource management in hospitality and tourism setting. 4. Develop and demonstrate customer service skill. 5. Evaluate business strategies and tactics for a hospitality/tourism operation. 6. Provide evidence of the required management skill sets with respect to the strategic planning process. 7. Work effectively in teams</t>
  </si>
  <si>
    <t>Operations Finance and Revenue Management</t>
  </si>
  <si>
    <t>HOTL9770</t>
  </si>
  <si>
    <t>4.4.  By 2030, substantially increase the number of youth and adults who have relevant skills, including technical and vocational skills, for employment, decent jobs and entrepreneurship - ESSENTIAL EMPLOYABILITY SKILLS: 1. Communicate clearly, concisely and correctly in the written, spoken, and visual form that fulfills the purpose and meets the needs of the audience. 2. Respond to written, spoken, or visual messages in a manner that ensures effective communication. 3. Execute mathematical operations accurately. 4. Apply a systematic approach to solve problems. 5. Use a variety of thinking skills to anticipate and solve problems.
10.2. By 2030, empower and promote the social, economic and political inclusion of all, irrespective of age, sex, disability, race, ethnicity, origin, religion or economic or other status - ESSENTIAL EMPLOYABILITY SKILLS: 8. Show respect for the diverse opinions, values, belief systems, and contributions of others.
12.B. Develop and implement tools to monitor sustainable development impacts for sustainable tourism that creates jobs and promotes local culture and products - COURSE DESCRIPTION: You will gain an understanding of prudent financial management with a focus on practical fiscal accountability and financial resource maximization. You will also learn the importance of revenue management strategies and tactics for and to the hospitality business enterprise. Various revenue management strategies, tactics, and performance metrics for various sectors of the hospitality industry will also be introduce</t>
  </si>
  <si>
    <t>Entrepreneurship/Intrapreneurship in Hospitality and Tourism</t>
  </si>
  <si>
    <t>HOTL9880</t>
  </si>
  <si>
    <t xml:space="preserve">4.4.  By 2030, substantially increase the number of youth and adults who have relevant skills, including technical and vocational skills, for employment, decent jobs and entrepreneurship - COURSE DESCRIPTION: This will provide the students with an opportunity to apply what they have learned and to practice other workplace soft skills, such as collaborating with team members, networking with local business owners, and developing presentation
12.B. Develop and implement tools to monitor sustainable development impacts for sustainable tourism that creates jobs and promotes local culture and products - OUTCOMES AND LEARNING OBJECTIVES: 1. Demonstrate entrepreneurial skills in the Hospitality and Tourism Business sector. 2. Investigate relevant Hospitality and Tourism intrapreneural topics and issues.
 17.17. Encourage and promote effective public, public-private and civil society partnerships, building on the experience and resourcing strategies of partnerships - COURSE DESCRIPTION: Students will participate in a case-based research project where they will work with Hospitality &amp; Tourism partners of Niagara College.
</t>
  </si>
  <si>
    <t>International Niche Tourism</t>
  </si>
  <si>
    <t>TOUR9144</t>
  </si>
  <si>
    <t>4.4.  By 2030, substantially increase the number of youth and adults who have relevant skills, including technical and vocational skills, for employment, decent jobs and entrepreneurship - ESSENTIAL EMPLOYABILITY SKILLS: 7. Analyze, evaluate, and apply relevant information from a variety of sources. 11. Take responsibility for one’s own actions, decisions, and consequences.
12.B. Develop and implement tools to monitor sustainable development impacts for sustainable tourism that creates jobs and promotes local culture and products - COURSE DESCRIPTION: You will gain a knowledge of current Global trends in Niche Tourism. You will discover that Canada has positioned itself in the global travel marketplace by means of five unique niche products. Learners will be able will compare and contrast the development and sustainability of each niche tourism product in a complex international industry. Topics will range from Outdoor tourism to the Arts to Sport Tourism</t>
  </si>
  <si>
    <t>Sustainable Tourism Destination Development</t>
  </si>
  <si>
    <t>TOUR9610</t>
  </si>
  <si>
    <t>4.4.  By 2030, substantially increase the number of youth and adults who have relevant skills, including technical and vocational skills, for employment, decent jobs and entrepreneurship - ESSENTIAL EMPLOYABILITY SKILLS: 7. Analyze, evaluate, and apply relevant information from a variety of sources. 11. Take responsibility for one’s own actions, decisions, and consequences
9.2.  Promote inclusive and sustainable industrialization and, by 2030, significantly raise industry’s share of employment and gross domestic product, in line with national circumstances, and double its share in least developed countries - OUTCOMES AND LEARNING OBJECTIVES: 3. Advocate the adoption of sustainability principles within a complex tourism/hospitality enterprise.
12.B. Develop and implement tools to monitor sustainable development impacts for sustainable tourism that creates jobs and promotes local culture and products - COURSE DESCRIPTION : You will learn how sustainable tourism development principles can enhance all niches of tourism in all types of destinations. You will gain the knowledge required to help organizations manage a suitable sustainability balance to guarantee its long-term financial success. Canadian and American examples of sustainability will be used to help you champion emerging corporate standards in sustainability.</t>
  </si>
  <si>
    <t>Hospitality and Tourism Marketing</t>
  </si>
  <si>
    <t>TOUR9620</t>
  </si>
  <si>
    <t>4.4.  By 2030, substantially increase the number of youth and adults who have relevant skills, including technical and vocational skills, for employment, decent jobs and entrepreneurship - ESSENTIAL EMPLOYABILITY SKILLS: 1. Communicate clearly, concisely and correctly in the written, spoken, and visual form that fulfills the purpose and meets the needs of the audience. 5. Use a variety of thinking skills to anticipate and solve problems. 6. Locate, select, organize, and document information using appropriate technology and information systems. 7. Analyze, evaluate, and apply relevant information from a variety of sources.
12.B. Develop and implement tools to monitor sustainable development impacts for sustainable tourism that creates jobs and promotes local culture and products - VOCATIONAL LEARNING OUTCOMES : 1. Apply the principles of marketing of hospitality and tourism settings. 2. Develop and demonstrate customer service skill. 3. Evaluate business strategies and tactics for a hospitality/tourism operation</t>
  </si>
  <si>
    <t>Environmental Technician - Field and Laboratory (Co-op)</t>
  </si>
  <si>
    <t>4.4.  By 2030, substantially increase the number of youth and adults who have relevant skills, including technical and vocational skills, for employment, decent jobs and entrepreneurship -COURSE DESCRIPTION: This introductory course in computer applications provides you with a foundation of general computer skills in Microsoft Office Word, PowerPoint and Excel.</t>
  </si>
  <si>
    <t>Writing Strategies</t>
  </si>
  <si>
    <t>COMM1133</t>
  </si>
  <si>
    <t>4.4.  By 2030, substantially increase the number of youth and adults who have relevant skills, including technical and vocational skills, for employment, decent jobs and entrepreneurship -COURSE DESCRIPTION: In this course, you will develop college level and workplace communication strategies. These strategies include reading, writing, and research as demonstrated through problem-solving and critical thinking applied in a variety of practical contexts.
10.2. By 2030, empower and promote the social, economic and political inclusion of all, irrespective of age, sex, disability, race, ethnicity, origin, religion or economic or other status - ESSENTIAL EMPLOYABILITY SKILLS: 8. Show respect for the diverse opinions, values, belief systems, and contributions of others.</t>
  </si>
  <si>
    <t>4.4.  By 2030, substantially increase the number of youth and adults who have relevant skills, including technical and vocational skills, for employment, decent jobs and entrepreneurship - ESSENTIAL EMPLOYABILITY SKILLS1. Communicate clearly, concisely and correctly in the written, spoken, and visual form that fulfills the purpose and meets the needs of the audience. 2. Respond to written, spoken, or visual messages in a manner that ensures effective communication. 4. Apply a systematic approach to solve problems. 5. Use a variety of thinking skills to anticipate and solve problems.</t>
  </si>
  <si>
    <t>ENVR1100</t>
  </si>
  <si>
    <t>Five</t>
  </si>
  <si>
    <t xml:space="preserve">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 - COURSE DESCRIPTION: This course will provide skills and practical knowledge to apply various environmental laws and regulations such as the Environmental Protection Act, the Ontario Water Resources Act, Ont. Reg.347, Ont. Reg.419/05 (previously Ont. Reg. 346), Ont. Reg.362 and other related environmental legislation. With practical understanding of environmental laws, students will have the information to protect themselves and their companies from possible litigation while at the same time help preserve the environment.
16.10. Ensure public access to information and protect fundamental freedoms, in accordance with national legislation and international agreements  - OUTCOMES AND LEARNING OBJECTIVES: 2. Apply Environmental Laws and Regulations in a practical setting. 2. 1. Locate relevant  environmental law documents in order to solve problems. 2.2. Interpret, environmental laws in order to assist their employer with environmental compliance requirements.
</t>
  </si>
  <si>
    <t>REVIEW: I think we can include as well goals like 13, 14 and 15, as the course content covers various laws and regs that deal with climate action, life below water and life on land.</t>
  </si>
  <si>
    <t>Environmental Ecology</t>
  </si>
  <si>
    <t>ENVR1108</t>
  </si>
  <si>
    <t>10.2. By 2030, empower and promote the social, economic and political inclusion of all, irrespective of age, sex, disability, race, ethnicity, origin, religion or economic or other status - ESSENTIAL EMPLOYABILITY SKILLS: 8. Show respect for the diverse opinions, values, belief systems, and contributions of others.
12.2. By 2030, achieve the sustainable management and efficient use of natural resources - COURSE DESCRIPTION: Ecology is the study of the relationships between organisms and their environment. A rational understanding of these relationships is essential for conducting environmental assessments and managing our natural resources.
15.5. Take urgent and significant action to reduce the degradation of natural habitats, halt the loss of biodiversity and, by 2020, protect and prevent the extinction of threatened species - OUTCOMES AND LEARNING OBJECTIVES 4.4. Address preservation of species and their habitat.</t>
  </si>
  <si>
    <t>Environmental Biology</t>
  </si>
  <si>
    <t>ENVR1119</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</si>
  <si>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  - COURSE DESCRIPTION: In this course, concepts like osmosis, genetic diversity, decomposition, photosynthesis and respiration will be explored. Understanding how these biological processes can impact ecosystem function sets you up with a good foundation to find solutions to environmental challenges.
10.2. By 2030, empower and promote the social, economic and political inclusion of all, irrespective of age, sex, disability, race, ethnicity, origin, religion or economic or other status - ESSENTIAL EMPLOYABILITY SKILLS: 8. Show respect for the diverse opinions, values, belief systems, and contributions of others</t>
  </si>
  <si>
    <t>Environmental Chemistry</t>
  </si>
  <si>
    <t>ENVR1129</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</si>
  <si>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  - COURSE DESCRIPTION: There will be ample opportunities to develop chemical techniques in the lab setting, including keeping detailed lab records, collecting and presenting precise and accurate data in useful formats. Lab topics will include WHMIS training, lab safety, measurement, solution preparation, introduction to chemical reactions, concentrations, pH and other properties of aqueous solutions.
8.8. Protect labour rights and promote safe and secure working environments for all workers, including migrant workers, in particular women migrants, and those in precarious employment: OUTCOMES AND LEARNING OBJECTIVES: 3. Work safely in a laboratory environment. 3.1. Use Material Safety Data Sheets to find information on compounds used in the lab. 3.2. Wear appropriate PPE. 3.3. Conduct yourself with respect for others. 3.4. Show up prepared and organized to do work.
10.2. By 2030, empower and promote the social, economic and political inclusion of all, irrespective of age, sex, disability, race, ethnicity, origin, religion or economic or other status - ESSENTIAL EMPLOYABILITY SKILLS: 8. Show respect for the diverse opinions, values, belief systems, and contributions of others.
 13.3. Improve education, awareness-raising and human and institutional capacity on climate change mitigation, adaptation, impact reduction and early warning - COURSE DESCRIPTION: In this course, you will build on your prior understanding of chemistry concepts to appreciate the importance of chemical applications within the environmental industry. You will review the principles of inorganic and organic chemistry and examine concepts relevant to current environmental challenges in water, soil and the atmosphere.</t>
  </si>
  <si>
    <t>Global Environmental Issues</t>
  </si>
  <si>
    <t>ENVR1150</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</si>
  <si>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  - OUTCOMES AND LEARNING OBJECTIVES: 1. Describe the impacts of pollution and resource overuse on global ecosystem function. 2. Review the causes, impacts of and solutions for global climate change.3. Explore the role of human value systems on environmental and sustainability decision making.
10.2. By 2030, empower and promote the social, economic and political inclusion of all, irrespective of age, sex, disability, race, ethnicity, origin, religion or economic or other status - ESSENTIAL EMPLOYABILITY SKILLS: 8. Show respect for the diverse opinions, values, belief systems, and contributions of others.
12.2. By 2030, achieve the sustainable management and efficient use of natural resources -COURSE DESCRIPTION: This course introduces students to soil/air/water and ecosystems and provides an understanding of the sources, effects of and solutions for pollution and other forms of degradation on ecological systems.
13.3. Improve education, awareness-raising and human and institutional capacity on climate change mitigation, adaptation, impact reduction and early warning - COURSE DESCRIPTION: The objective is to give students a solid understanding of ecosystem function and to highlight the global implications of human activity. Environmental impacts will be examined from a historical, cultural, social and ethical perspective.</t>
  </si>
  <si>
    <t>Data Management</t>
  </si>
  <si>
    <t>ENVR1190</t>
  </si>
  <si>
    <t>4.4.  By 2030, substantially increase the number of youth and adults who have relevant skills, including technical and vocational skills, for employment, decent jobs and entrepreneurship - ESSENTIAL EMPLOYABILITY SKILLS: 1. Communicate clearly, concisely and correctly in the written, spoken, and visual form that fulfills the purpose and meets the needs of the audience. 2. Respond to written, spoken, or visual messages in a manner that ensures effective communication. 4. Apply a systematic approach to solve problems. 5. Use a variety of thinking skills to anticipate and solve problems.
10.2. By 2030, empower and promote the social, economic and political inclusion of all, irrespective of age, sex, disability, race, ethnicity, origin, religion or economic or other status - ESSENTIAL EMPLOYABILITY SKILLS: 8. Show respect for the diverse opinions, values, belief systems, and contributions of others.</t>
  </si>
  <si>
    <t>Environmental Sampling and Analysis</t>
  </si>
  <si>
    <t>ENVR1207</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</si>
  <si>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  - COURSE DESCRIPTION: You will be taking a hands-on approach to developing skills in mapping, recording relevant field observations, collecting samples, and using instrumentation to analyze surface water, sediment and soil samples. This course sets the stage for our program, teaching you to develop good habits for sample documentation and the maintenance of sample quality and integrity.
8.8. Protect labour rights and promote safe and secure working environments for all workers, including migrant workers, in particular women migrants, and those in precarious employment: OUTCOMES AND LEARNING OBJECTIVES: 2. Demonstrate and practice field safety protocols. 2.1. Complete field safety training and submit a personal safety agreement. 2.2. Conduct yourself safely in the field. 2.3. Prepare a field safety plan.</t>
  </si>
  <si>
    <t>Laboratory Techniques and Instrumental Analysis</t>
  </si>
  <si>
    <t>ENVR1265</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</si>
  <si>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  - COURSE DESCRIPTION: You will be taking a hands-on approach to developing skills in mapping, recording relevant field observations, collecting samples, and using instrumentation to analyze surface water, sediment and soil samples. 
8.8. Protect labour rights and promote safe and secure working environments for all workers, including migrant workers, in particular women migrants, and those in precarious employment - OUTCOMES AND LEARNING OBJECTIVES:2. Demonstrate and practice field safety protocols. 2.1. Complete field safety training and submit a personal safety agreement. 2.2. Conduct yourself safely in the field. 2.3. Prepare a field safety plan.</t>
  </si>
  <si>
    <t>Soil Science</t>
  </si>
  <si>
    <t>ENVR1266</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</si>
  <si>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  -COURSE DESCRIPTION: This introductory course will focus on developing your understanding of soil science. You will have the opportunity to gain experience in classifying soil and identifying its properties. Subjects to be covered will include basic geology; weathering processes; soil formation and soil formation processes; soil classification and identification; the soil erosion issue; the relationship of rock, soil and water flow; pollution, wastes and environmental impacts on soils; and the links with other environmental systems.
15.3. By 2030, combat desertification, restore degraded land and soil, including land affected by desertification, drought and floods, and strive to achieve a land degradation-neutral world - OUTCOMES AND LEARNING OBJECTIVES: 3. Describe soil contamination issues and management techniques. 3.1. Explain soil erosion. 3.2. Describe the behaviour of toxic chemicals in soil and effects of soil biology . 3.3. Identify soil remediation strategies.</t>
  </si>
  <si>
    <t>Environmental Resource Issues and Environment Site Assessments</t>
  </si>
  <si>
    <t>ENVR1293</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</si>
  <si>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  - COURSE DESCRIPTION: In this course, you will explore various land and water resource issues that have impacted our society and its ability to live in a sustainable manner. Critical thinking skills will be developed through participating in class discussions and debates.
10.2. By 2030, empower and promote the social, economic and political inclusion of all, irrespective of age, sex, disability, race, ethnicity, origin, religion or economic or other status - ESSENTIAL EMPLOYABILITY SKILLS: 8. Show respect for the diverse opinions, values, belief systems, and contributions of others.
15.1. By 2020, ensure the conservation, restoration and sustainable use of terrestrial and inland freshwater ecosystems and their services, in particular forests, wetlands, mountains and drylands, in line with obligations under international agreements - OUTCOMES AND LEARNING OBJECTIVES: 5. Explore potential of soil and groundwater remediation technologies. 5.2. Describe and delineate soil and groundwater contamination. 5.3. Explain options for remediation technologies. 5.4. Critique the use of various remediation technologies at different sites.</t>
  </si>
  <si>
    <t>Fundamentals of Surveying</t>
  </si>
  <si>
    <t>ENVR1335</t>
  </si>
  <si>
    <t>4.4.  By 2030, substantially increase the number of youth and adults who have relevant skills, including technical and vocational skills, for employment, decent jobs and entrepreneurship - COURSE DESCRIPTION: This course will teach you how to determine and represent spatial information essential to sampling campaigns and project management . Surveying follows established principles for locating points in space, creating lines between points and ultimately joining lines into polygons to represent features on the landscapes.</t>
  </si>
  <si>
    <t>Microbiology and Toxicology</t>
  </si>
  <si>
    <t>ENVR1336</t>
  </si>
  <si>
    <t>4.4.  By 2030, substantially increase the number of youth and adults who have relevant skills, including technical and vocational skills, for employment, decent jobs and entrepreneurship - ESSENTIAL EMPLOYABILITY SKILLS: 1. Communicate clearly, concisely and correctly in the written, spoken, and visual form that fulfills the purpose and meets the needs of the audience. 2. Respond to written, spoken, or visual messages in a manner that ensures effective communication. 3. Execute mathematical operations accurately. 4. Apply a systematic approach to solve problems. 5. Use a variety of thinking skills to anticipate and solve problems.
6.1.  By 2030, achieve universal and equitable access to safe and affordable drinking water for all - OUTCOMES AND  LEARNING OBJECTIVES: 5.4. Review techniques to treat drinking water.
15.1. By 2020, ensure the conservation, restoration and sustainable use of terrestrial and inland freshwater ecosystems and their services, in particular forests, wetlands, mountains and drylands, in line with obligations under international agreements - OUTCOMES AND  LEARNING OBJECTIVES: 41. Explain the movement of toxins through water and soil. 4.3. Complete a risk assessment for contaminated soil.</t>
  </si>
  <si>
    <t>Hydrology and Water Quality</t>
  </si>
  <si>
    <t>ENVR1338</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</si>
  <si>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 - COURSE DESCRIPTION:  In this course, you will study the science of water, its chemistry and movement through surface water (lentic and lotic) and groundwater systems. You will gain sound practical knowledge of applied hydrology as it relates to natural and urban environments, including water balance, water inputs and abstractions and watershed modeling.
6.3.  By 2030, improve water quality by reducing pollution, eliminating dumping and minimizing release of hazardous chemicals and materials, halving the proportion of untreated wastewater and substantially increasing recycling and safe reuse globally - OUTCOMES AND  LEARNING OBJECTIVES: 2. Apply the foundations of surface water systems. 2.1. Discuss environmental concerns and pollutant pathways for lakes and streams. 2.3. Discuss hydrological concerns related to flooding and erosion. 2.5. Evaluate water quality in stream systems using chemical and biological indicators.
6.6.  By 2020, protect and restore water-related ecosystems, including mountains, forests, wetlands, rivers, aquifers and lakes - OUTCOMES AND  LEARNING OBJECTIVES: 3. Apply hydrological principles to groundwater. 4.1. Define groundwater and establish connections between it and surface water. 4.2. Discuss hydrological concerns related to aquifer overuse and contamination. 4.4. Complete groundwater sampling in accordance with provincial guidelines.</t>
  </si>
  <si>
    <t>Analytical Chemistry</t>
  </si>
  <si>
    <t>ENVR1339</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</si>
  <si>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 -  COURSE DESCRIPTION: In this course, you will build on and refine your chemistry skills by combining the theory of analytical chemistry with advanced instrumental analysis. You will practice sample preparation, gravimetric and electro-analytical methods, spectroscopy and chromatography.
8.8. Protect labour rights and promote safe and secure working environments for all workers, including migrant workers, in particular women migrants, and those in precarious employment - COURSE DESCRIPTION: Lab sessions will emphasize the importance of safety, documentation and good laboratory technique to the workplace.</t>
  </si>
  <si>
    <t>Environmental Monitoring</t>
  </si>
  <si>
    <t>ENVR1437</t>
  </si>
  <si>
    <t>4.4.  By 2030, substantially increase the number of youth and adults who have relevant skills, including technical and vocational skills, for employment, decent jobs and entrepreneurship - ESSENTIAL EMPLOYABILITY SKILLS1. Communicate clearly, concisely and correctly in the written, spoken, and visual form that fulfills the purpose and meets the needs of the audience. 2. Respond to written, spoken, or visual messages in a manner that ensures effective communication. 4. Apply a systematic approach to solve problems. 5. Use a variety of thinking skills to anticipate and solve problems.
6.3.  By 2030, improve water quality by reducing pollution, eliminating dumping and minimizing release of hazardous chemicals and materials, halving the proportion of untreated wastewater and substantially increasing recycling and safe reuse globally - COURSE DESCRIPTION: This course will provide knowledge of surface water, sediments and benthic macroinvertebrates and their dynamics in relation to one another and changes in the landscape. These parameters will be discussed as they relate to the concept of water quality.
6.5.  By 2030, implement integrated water resources management at all levels, including through transboundary cooperation as appropriate - OUTCOMES AND  LEARNING OBJECTIVES: 2.2. Describe the aquatic ecosystem and watercourse characteristics based on existing and historical information. 4. Assess site conditions for the purpose of monitoring water flow, determining discharge and calculating loading. 6. Explain the relationship among water, sediment, benthos, fish and the surrounding landscape.</t>
  </si>
  <si>
    <t>Environmental Project</t>
  </si>
  <si>
    <t>ENVR1441</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</si>
  <si>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 -COURSE DESCRIPTION: Students will learn to set reasonable goals and meet deadlines; have the opportunity to practice the technical skills they have learned in class; and to demonstrate an ability to work safely and collaboratively, as required in a workplace setting
8.8. Protect labour rights and promote safe and secure working environments for all workers, including migrant workers, in particular women migrants, and those in precarious employment - COURSE DESCRIPTION: Students have the opportunity  to demonstrate an ability to work safely and collaboratively, as required in a workplace setting</t>
  </si>
  <si>
    <t>Advanced Sampling and Analysis</t>
  </si>
  <si>
    <t>ENVR1446</t>
  </si>
  <si>
    <t>15.B. Mobilize significant resources from all sources and at all levels to finance sustainable forest management and provide adequate incentives to developing countries to advance such management, including for conservation and reforestation - OUTCOMES AND LEARNING OBJECTIVES: 1. Identify woody plant species that are part of the local flora. 2. Conduct vegetation surveys and identify plant community types. 3. Identify local bird and amphibian species. 4. Recognize impacts of disease and pests on forest management.
13.3. Improve education, awareness-raising and human and institutional capacity on climate change mitigation, adaptation, impact reduction and early warning - COURSE DESCRIPTION:  Specific skills addressed will include: Identification of woody species and the pests and diseases that can impact them; sampling methods for vegetation, including Ecological Land Classification; identification and sampling techniques for local bird and amphibian populations; and forest pest and disease assessment and management planning.</t>
  </si>
  <si>
    <t>Air Monitoring and Air Quality</t>
  </si>
  <si>
    <t>ENVR1447</t>
  </si>
  <si>
    <t xml:space="preserve"> 3.9 By 2030, substantially reduce the number of deaths and illnesses from hazardous chemicals and air, water and soil pollution and contamination. - OUTCOMES AND  LEARNING OBJECTIVES: 2.1. Describe industrial/commercial contributors to ambient air quality.  2.2. Study pollution control strategies (absorption, incineration, filters, cyclones).
11.6. By 2030, reduce the adverse per capita environmental impact of cities, including by paying special attention to air quality and municipal and other waste management -COURSE DESCRIPTION: This includes using monitoring procedures and equipment, field exercises, data collection and interpretation. Attention will be paid to the identification of the mutual impacts of air quality on human well-being and environmental health.</t>
  </si>
  <si>
    <t>Environmental Protocols</t>
  </si>
  <si>
    <t>ENVR1456</t>
  </si>
  <si>
    <t>3.9 By 2030, substantially reduce the number of deaths and illnesses from hazardous chemicals and air, water and soil pollution and contamination. - OUTCOMES AND  LEARNING OBJECTIVES: 1.4. Describe water parameters that impact quality of drinking water. 3.1. Recognize risks to public health from water related issues.
3. 2. Demonstrate safe conduct in water treatment operations.
6.3.  By 2030, improve water quality by reducing pollution, eliminating dumping and minimizing release of hazardous chemicals and materials, halving the proportion of untreated wastewater and substantially increasing recycling and safe reuse globally - COURSE DESCRIPTION: In this course you will study the fundamentals of water and wastewater treatment and learn about the certifications required to become a water/wastewater operator in the province of Ontario.</t>
  </si>
  <si>
    <t>GIS Applications</t>
  </si>
  <si>
    <t>GISC1420</t>
  </si>
  <si>
    <t>4.4.  By 2030, substantially increase the number of youth and adults who have relevant skills, including technical and vocational skills, for employment, decent jobs and entrepreneurship - ESSENTIAL EMPLOYABILITY SKILLS 4. Apply a systematic approach to solve problems. 5. Use a variety of thinking skills to anticipate and solve problems. 6. Locate, select, organize, and document information using appropriate technology and information systems. 7. Analyze, evaluate, and apply relevant information from a variety of sources.
13.3. Improve education, awareness-raising and human and institutional capacity on climate change mitigation, adaptation, impact reduction and early warning - COURSE DESCRIPTION:  Students will be introduced to Environmental Systems Research Institute Inc.'s (ESRI) ArcGIS 9.x through "hands-on" exercises, focusing on map-making and design principles, GIS data and GIS analytical functionalities, and customized GIS application development to solve real-world problems, including habitat for endangered species, spatial marketing, precision farming, natural disasters and their management, federal electoral districting, and VQA sub appellations.</t>
  </si>
  <si>
    <t>Mathematics</t>
  </si>
  <si>
    <t>MATH1133</t>
  </si>
  <si>
    <t>4.4.  By 2030, substantially increase the number of youth and adults who have relevant skills, including technical and vocational skills, for employment, decent jobs and entrepreneurship - ESSENTIAL EMPLOYABILITY SKILLS: 3. Execute mathematical operations accurately. 4. Apply a systematic approach to solve problems. 5. Use a variety of thinking skills to anticipate and solve problems.</t>
  </si>
  <si>
    <t>Applied Mathematics</t>
  </si>
  <si>
    <t>MATH1229</t>
  </si>
  <si>
    <t>Workplace Health and Wellness</t>
  </si>
  <si>
    <t>PERS1198</t>
  </si>
  <si>
    <t>8.8. Protect labour rights and promote safe and secure working environments for all workers, including migrant workers, in particular women migrants, and those in precarious employment - COURSE DESCRIPTION: You will review legislation affecting workers and employers. A framework for identifying physical and mental hazards in the workplace will be explored and the importance of striving for a work/life balance will be highlighted. The management of workplace health and wellness will also be discussed, along with the changing nature of the Canadian workplace.
10.2. By 2030, empower and promote the social, economic and political inclusion of all, irrespective of age, sex, disability, race, ethnicity, origin, religion or economic or other status - ESSENTIAL EMPLOYABILITY SKILLS: 8. Show respect for the diverse opinions, values, belief systems, and contributions of others.</t>
  </si>
  <si>
    <t>Cannabis Production Science I</t>
  </si>
  <si>
    <t>CANN9101</t>
  </si>
  <si>
    <t>Commercial Cannabis Production</t>
  </si>
  <si>
    <t>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 - COURSE DESCRIPTION: Students will explore the scientific basis of Cannabis production through individual research, guest lectures and site visits. Crop manipulation methods, such as varying light and nutritional inputs, will be discussed and practiced. Students will analyze the impacts of common diseases, pests, and nutritional deficiencies on cannabis crops.</t>
  </si>
  <si>
    <t>Regulations of Cannabis Industry</t>
  </si>
  <si>
    <t>CANN9102</t>
  </si>
  <si>
    <t>16.10. Ensure public access to information and protect fundamental freedoms, in accordance with national legislation and international agreements -LEARNING AND OUTCOME OBJECTIVES: 4.1. Find and interpret relevant legislation and policy that governs the production cannabis in home environments. 4.2. Discuss the evolving status and enforcement of current laws pertaining to cannabis possession and home production.</t>
  </si>
  <si>
    <t>Entomology and IPM in Cannabis Production</t>
  </si>
  <si>
    <t>CANN9103</t>
  </si>
  <si>
    <t>16.10. Ensure public access to information and protect fundamental freedoms, in accordance with national legislation and international agreements -LEARNING AND OUTCOME OBJECTIVES: 3.1. Discuss relevant regulations as they pertain to pest control products in Cannabis. 3.2. Locate and summarize regulation-relevant information on pesticide labels.
17.10. Promote a universal, rules-based, open, non-discriminatory and equitable multilateral trading system under the World Trade Organization, including through the conclusion of negotiations under its Doha Development Agenda - VOCATIONAL LEARNING OUTCOMES: 2. Comply with all provincial, federal and international regulatory and trade requirements for the safe and legal production, processing and packaging of cannabis</t>
  </si>
  <si>
    <t>Cannabis Crop Methods I</t>
  </si>
  <si>
    <t>CANN9104</t>
  </si>
  <si>
    <t xml:space="preserve">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 -  OUTCOMES AND LEARNING OBJECTIVES: 1. Compare new construction to retrofitting in the design of cannabis production facilities </t>
  </si>
  <si>
    <t>Biology and Evolution of Cannabis</t>
  </si>
  <si>
    <t>CANN9105</t>
  </si>
  <si>
    <t>16.10. Ensure public access to information and protect fundamental freedoms, in accordance with national legislation and international agreements  - VOCATIONAL LEARNING OUTCOMES: 1. Access and analyze relevant contemporary research and regulations and apply findings, where appropriate, to cannabis production processes.</t>
  </si>
  <si>
    <t>Cannabis Plant Pathology</t>
  </si>
  <si>
    <t>CANN9106</t>
  </si>
  <si>
    <t>16.10. Ensure public access to information and protect fundamental freedoms, in accordance with national legislation and international agreements - VOCATIONAL LEARNING OUTCOMES: 1. Access and analyze relevant contemporary research and regulations and apply findings, where appropriate, to cannabis production processes.
17.10. Promote a universal, rules-based, open, non-discriminatory and equitable multilateral trading system under the World Trade Organization, including through the conclusion of negotiations under its Doha Development Agenda - VOCATIONAL LEARNING OUTCOMES: 2. Comply with all provincial, federal and international regulatory and trade requirements for the safe and legal production, processing and packaging of cannabis</t>
  </si>
  <si>
    <t>Cannabis Business Software Applications</t>
  </si>
  <si>
    <t>CANN9107</t>
  </si>
  <si>
    <t>4.4.  By 2030, substantially increase the number of youth and adults who have relevant skills, including technical and vocational skills, for employment, decent jobs and entrepreneurship - COURSE DESCRIPTION: This interactive, hands-on computer software course will provide students with the key computer skills needed in the cannabis industry. Students will become proficient in relevant spreadsheet applications by working on real world commercial cannabis production scenarios.
17.10. Promote a universal, rules-based, open, non-discriminatory and equitable multilateral trading system under the World Trade Organization, including through the conclusion of negotiations under its Doha Development Agenda - VOCATIONAL LEARNING OUTCOMES: 1. Comply with all provincial, federal and international regulatory and trade requirements for the safe and legal production, processing and packaging of cannabis</t>
  </si>
  <si>
    <t>Introduction to Analysis of Cannabis</t>
  </si>
  <si>
    <t>CANN9108</t>
  </si>
  <si>
    <t xml:space="preserve">4.4.  By 2030, substantially increase the number of youth and adults who have relevant skills, including technical and vocational skills, for employment, decent jobs and entrepreneurship - COURSE DESCRIPTION: You will demonstrate a working knowledge in interpreting analytical results. You will research innovation in current analyses and understand limitations of existing techniques
16.10. Ensure public access to information and protect fundamental freedoms, in accordance with national legislation and international agreements - VOCATIONAL LEARNING OUTCOMES: 1. Access and analyze relevant contemporary research and regulations and apply findings, where appropriate, to cannabis production processes.
17.10. Promote a universal, rules-based, open, non-discriminatory and equitable multilateral trading system under the World Trade Organization, including through the conclusion of negotiations under its Doha Development Agenda - VOCATIONAL LEARNING OUTCOMES:2. Comply with all provincial, federal and international regulatory and trade requirements for the safe and legal production, processing and packaging of cannabis.
</t>
  </si>
  <si>
    <t>Cannabis Production Science II</t>
  </si>
  <si>
    <t>CANN9201</t>
  </si>
  <si>
    <t xml:space="preserve"> 9.2.  Promote inclusive and sustainable industrialization and, by 2030, significantly raise industry’s share of employment and gross domestic product, in line with national circumstances, and double its share in least developed countries - OUTCOMES AND LEARNING OBJECTIVES: 3.3. Assess the various applications and regulations associated with securing organic certification for a licensed cannabis producer. 
16.10. Ensure public access to information and protect fundamental freedoms, in accordance with national legislation and international agreements - VOCATIONAL LEARNING OUTCOMES: 1. Access and analyze relevant contemporary research and regulations and apply findings, where appropriate, to cannabis production processes.
17.10. Promote a universal, rules-based, open, non-discriminatory and equitable multilateral trading system under the World Trade Organization, including through the conclusion of negotiations under its Doha Development Agenda - VOCATIONAL LEARNING OUTCOMES:2. Comply with all provincial, federal and international regulatory and trade requirements for the safe and legal production, processing and packaging of cannabis.</t>
  </si>
  <si>
    <t>Cannabis Crop Methods II</t>
  </si>
  <si>
    <t>CANN9204</t>
  </si>
  <si>
    <t>9.B.  Support domestic technology development, research and innovation in developing countries, including by ensuring a conducive policy environment for, inter alia, industrial diversification and value addition to commodities - COURSE DESCRIPTION: Explore the impact of cutting edge technologies on the production of cannabis and the quickly evolving market trends.
16.10. Ensure public access to information and protect fundamental freedoms, in accordance with national legislation and international agreements - VOCATIONAL LEARNING OUTCOMES: 1. Access and analyze relevant contemporary research and regulations and apply findings, where appropriate, to cannabis production processes.
17.10. Promote a universal, rules-based, open, non-discriminatory and equitable multilateral trading system under the World Trade Organization, including through the conclusion of negotiations under its Doha Development Agenda - VOCATIONAL LEARNING OUTCOMES:2. Comply with all provincial, federal and international regulatory and trade requirements for the safe and legal production, processing and packaging of cannabis.</t>
  </si>
  <si>
    <t>Greenhouse Technician</t>
  </si>
  <si>
    <t xml:space="preserve">4.4.  By 2030, substantially increase the number of youth and adults who have relevant skills, including technical and vocational skills, for employment, decent jobs and entrepreneurship - COURSE DESCRIPTION: This course will improve your communication skills in writing, speaking, listening, and reading. It will stress the importance of adapting communication to the needs of the intended audience, selecting the appropriate strategy, and using language and style appropriate to your audience and your workplace. </t>
  </si>
  <si>
    <t xml:space="preserve">Advanced Communications for Horticulture
</t>
  </si>
  <si>
    <t>COMM1250</t>
  </si>
  <si>
    <t>4.4.  By 2030, substantially increase the number of youth and adults who have relevant skills, including technical and vocational skills, for employment, decent jobs and entrepreneurship - ESSENTIAL EMPLOYABILITY SKILLS: 1. Communicate clearly, concisely and correctly in the written, spoken, and visual form that fulfills the purpose and meets the needs of the audience. 2. Respond to written, spoken, or visual messages in a manner that ensures effective communication. 4. Apply a systematic approach to solve problems.</t>
  </si>
  <si>
    <t>Natural and Human Ecology</t>
  </si>
  <si>
    <t>ENVR1365</t>
  </si>
  <si>
    <t xml:space="preserve">4.4.  By 2030, substantially increase the number of youth and adults who have relevant skills, including technical and vocational skills, for employment, decent jobs and entrepreneurship - ESSENTIAL EMPLOYABILITY SKILLS: 1. Communicate clearly, concisely and correctly in the written, spoken, and visual form that fulfills the purpose and meets the needs of the audience. 2. Respond to written, spoken, or visual messages in a manner that ensures effective communication. 3. Execute mathematical operations accurately. 4. Apply a systematic approach to solve problems.
10.2. By 2030, empower and promote the social, economic and political inclusion of all, irrespective of age, sex, disability, race, ethnicity, origin, religion or economic or other status - ESSENTIAL EMPLOYABILITY SKILLS: 8. Show respect for the diverse opinions, values, belief systems, and contributions of others. 9. Interact with others in groups or teams in ways that contribute to effective working relationships and the achievement of goals.
15.8. By 2020, introduce measures to prevent the introduction and significantly reduce the impact of invasive alien species on land and water ecosystems and control or eradicate the priority species - COURSE DESCRIPTION: You will also investigate specialized aspects of ecology as they apply to the social and cultural premises and implications underlying horticulture including invasive and exotic species, habitat creation, genotypes and restoration ecology in the contexts of climate change and sustainable practices.
</t>
  </si>
  <si>
    <t>Deciduous Trees and Shrubs</t>
  </si>
  <si>
    <t>HORT1003</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</si>
  <si>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 - VOCATIONAL LEARNING OUTCOMES:  2. Apply practical horticulture skills to the production of plant materials, including herbaceous plants, woody plants, and turf. 3. Apply the principles and practical skills of Integrated Pest Management (IPM) to indoor and outdoor plants. 4. Apply the principles of design to horticulture. 5. Apply the principles of plant and soil sciences to complete work in horticulture. 9.Recognize the potential environmental effects of projects and the need to avoid environmental damage and promote healthier ecosystems.
4.4.  By 2030, substantially increase the number of youth and adults who have relevant skills, including technical and vocational skills, for employment, decent jobs and entrepreneurship - ESSENTIAL EMPLOYABILITY SKILLS: 1. Communicate clearly, concisely and correctly in the written, spoken, and visual form that fulfills the purpose and meets the needs of the audience. 2. Respond to written, spoken, or visual messages in a manner that ensures effective communication. 4. Apply a systematic approach to solve problems. 5. Use a variety of thinking skills to anticipate and solve problems.</t>
  </si>
  <si>
    <t>Horticulture Practices and Operations</t>
  </si>
  <si>
    <t>HORT1004</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</si>
  <si>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 - VOCATIONAL LEARNING: 2. Apply practical horticulture skills to the production of plant materials, including herbaceous plants, woody plants, and turf. 3. Apply the principles and practical skills of Integrated Pest Management (IPM) to indoor and outdoor plants. 4. Apply the principles of plant and soil sciences to complete work in horticulture. 8. Recognize the potential environmental effects of projects and the need to avoid environmental damage and promote healthier ecosystems.
4.4.  By 2030, substantially increase the number of youth and adults who have relevant skills, including technical and vocational skills, for employment, decent jobs and entrepreneurship - ESSENTIAL EMPLOYABILITY SKILLS: 1. Communicate clearly, concisely and correctly in the written, spoken, and visual form that fulfills the purpose and meets the needs of the audience. 2. Respond to written, spoken, or visual messages in a manner that ensures effective communication. 4. Apply a systematic approach to solve problems. 5. Use a variety of thinking skills to anticipate and solve problems.
10.2. By 2030, empower and promote the social, economic and political inclusion of all, irrespective of age, sex, disability, race, ethnicity, origin, religion or economic or other status - ESSENTIAL EMPLOYABILITY SKILLS: 8. Show respect for the diverse opinions, values, belief systems, and contributions of others. 9. Interact with others in groups or teams in ways that contribute to effective working relationships and the achievement of goals.</t>
  </si>
  <si>
    <t>Landscape Graphics and Design</t>
  </si>
  <si>
    <t>HORT1005</t>
  </si>
  <si>
    <t>4.4.  By 2030, substantially increase the number of youth and adults who have relevant skills, including technical and vocational skills, for employment, decent jobs and entrepreneurship - ESSENTIAL EMPLOYABILITY SKILLS: 1. Communicate clearly, concisely and correctly in the written, spoken, and visual form that fulfills the purpose and meets the needs of the audience. 2. Respond to written, spoken, or visual messages in a manner that ensures effective communication. 3. Execute mathematical operations accurately. 4. Apply a systematic approach to solve problems. 5. Use a variety of thinking skills to anticipate and solve problems.
 11.4. Strengthen efforts to protect and safeguard the world’s cultural and natural heritage - OUTCOMES AND LEARNING OBJECTIVES: 3. Identify traditional residential architectural design styles in Ontario and associate them with various garden design styles. 3.1. Name common architectural features and building terms. 3.2. Identify some of the architectural building styles common in Ontario and note their key distinguishing features. 3.3. Describe the landscape features of traditional garden design styles. 3.4. Match garden design styles with traditional architectural types.</t>
  </si>
  <si>
    <t>Nursery Management</t>
  </si>
  <si>
    <t>HORT1006</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</si>
  <si>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 - VOCATIONAL LEARNING: 2. Apply practical horticulture skills to the production of plant materials, including herbaceous plants, woody plants, and turf. 3. Apply the principles and practical skills of Integrated Pest Management (IPM) to indoor and outdoor plants. 4. Apply the principles of plant and soil sciences to complete work in horticulture. 5. Apply the principles of plant* and soil sciences to complete work in horticulture. 9. Recognize the potential environmental effects of projects and the need to avoid environmental damage and promote healthier ecosystems.
4.4.  By 2030, substantially increase the number of youth and adults who have relevant skills, including technical and vocational skills, for employment, decent jobs and entrepreneurship - ESSENTIAL EMPLOYABILITY SKILLS: 1. Communicate clearly, concisely and correctly in the written, spoken, and visual form that fulfills the purpose and meets the needs of the audience. 3. Execute mathematical operations accurately. 4. Apply a systematic approach to solve problems. 5. Use a variety of thinking skills to anticipate and solve problems.
10.2. By 2030, empower and promote the social, economic and political inclusion of all, irrespective of age, sex, disability, race, ethnicity, origin, religion or economic or other status - ESSENTIAL EMPLOYABILITY SKILLS: 8. Show respect for the diverse opinions, values, belief systems, and contributions of others. 9. Interact with others in groups or teams in ways that contribute to effective working relationships and the achievement of goals.</t>
  </si>
  <si>
    <t>Plant Science I</t>
  </si>
  <si>
    <t>HORT1007</t>
  </si>
  <si>
    <t>4.4.  By 2030, substantially increase the number of youth and adults who have relevant skills, including technical and vocational skills, for employment, decent jobs and entrepreneurship - ESSENTIAL EMPLOYABILITY SKILLS: 1. Communicate clearly, concisely and correctly in the written, spoken, and visual form that fulfills the purpose and meets the needs of the audience. 3. Execute mathematical operations accurately. 4. Apply a systematic approach to solve problems. 5. Use a variety of thinking skills to anticipate and solve problems.
10.2. By 2030, empower and promote the social, economic and political inclusion of all, irrespective of age, sex, disability, race, ethnicity, origin, religion or economic or other status - ESSENTIAL EMPLOYABILITY SKILLS: 8. Show respect for the diverse opinions, values, belief systems, and contributions of others. 9. Interact with others in groups or teams in ways that contribute to effective working relationships and the achievement of goals.
15.8. By 2020, introduce measures to prevent the introduction and significantly reduce the impact of invasive alien species on land and water ecosystems and control or eradicate the priority species - OUTCOMES AND LEARNING OBJECTIVES: 1.4. Describe the benefits of using native plants. 1.5. Discuss the dangers of invasive plants.</t>
  </si>
  <si>
    <t>Horticulture Maintenance and Methods</t>
  </si>
  <si>
    <t>HORT1104</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</si>
  <si>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 - OUTCOMES AND LEARNING OBJECTIVES:2. Perform basic practical skills related to greenhouse &amp; nursery. 2.1. To perform greenhouse tasks for the successful growing of crops. 2.2. To produce greenhouse crops on schedule for market sales. 2.3. To keep accurate records of the timing and scheduling of crops.
4.4.  By 2030, substantially increase the number of youth and adults who have relevant skills, including technical and vocational skills, for employment, decent jobs and entrepreneurship - ESSENTIAL EMPLOYABILITY SKILLS: 1. Communicate clearly, concisely and correctly in the written, spoken, and visual form that fulfills the purpose and meets the needs of the audience. 3. Execute mathematical operations accurately. 4. Apply a systematic approach to solve problems. 5. Use a variety of thinking skills to anticipate and solve problems.
8.8. Protect labour rights and promote safe and secure working environments for all workers, including migrant workers, in particular women migrants, and those in precarious employment - OUTCOMES AND LEARNING OBJECTIVES: 5. Demonstrate through practical assignments acceptable safety procedures, work ethic, quality and quantity.
10.2. By 2030, empower and promote the social, economic and political inclusion of all, irrespective of age, sex, disability, race, ethnicity, origin, religion or economic or other status - ESSENTIAL EMPLOYABILITY SKILLS: 8. Show respect for the diverse opinions, values, belief systems, and contributions of others. 9. Interact with others in groups or teams in ways that contribute to effective working relationships and the achievement of goals.</t>
  </si>
  <si>
    <t>Horticulture Construction</t>
  </si>
  <si>
    <t>HORT1200</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</si>
  <si>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 - OUTCOMES AND LEARNING OBJECTIVES: 5. Demonstrate the ability to use more sustainable greenhouse systems and equipment when developing a greenhouse plan.
5. 1. Identify alternative greenhouse heating fuels.5.  2. Recognize the cost savings in using sustainable practices. 5.3. Develop a greenhouse plan using sustainable alternatives.VOCATIONAL LEARNING OUTCOMES: 6. Recognize the potential environmental effects of projects and the need to avoid environmental damage and promote healthier ecosystems.
4.4.  By 2030, substantially increase the number of youth and adults who have relevant skills, including technical and vocational skills, for employment, decent jobs and entrepreneurship - ESSENTIAL EMPLOYABILITY SKILLS: 1. Communicate clearly, concisely and correctly in the written, spoken, and visual form that fulfills the purpose and meets the needs of the audience. 3. Execute mathematical operations accurately. 4. Apply a systematic approach to solve problems. 5. Use a variety of thinking skills to anticipate and solve problems.
10.2. By 2030, empower and promote the social, economic and political inclusion of all, irrespective of age, sex, disability, race, ethnicity, origin, religion or economic or other status - ESSENTIAL EMPLOYABILITY SKILLS: 8. Show respect for the diverse opinions, values, belief systems, and contributions of others. 9. Interact with others in groups or teams in ways that contribute to effective working relationships and the achievement of goals.</t>
  </si>
  <si>
    <t>Annuals and Herbaceous Perennials</t>
  </si>
  <si>
    <t>HORT1230</t>
  </si>
  <si>
    <t>4.4.  By 2030, substantially increase the number of youth and adults who have relevant skills, including technical and vocational skills, for employment, decent jobs and entrepreneurship - ESSENTIAL EMPLOYABILITY SKILLS: 1. Communicate clearly, concisely and correctly in the written, spoken, and visual form that fulfills the purpose and meets the needs of the audience. 3. Execute mathematical operations accurately. 4. Apply a systematic approach to solve problems. 5. Use a variety of thinking skills to anticipate and solve problems.
10.2. By 2030, empower and promote the social, economic and political inclusion of all, irrespective of age, sex, disability, race, ethnicity, origin, religion or economic or other status - ESSENTIAL EMPLOYABILITY SKILLS: 8. Show respect for the diverse opinions, values, belief systems, and contributions of others. 9. Interact with others in groups or teams in ways that contribute to effective working relationships and the achievement of goals.</t>
  </si>
  <si>
    <t>Applied Plant Pathology</t>
  </si>
  <si>
    <t>HORT1245</t>
  </si>
  <si>
    <t>4.4.  By 2030, substantially increase the number of youth and adults who have relevant skills, including technical and vocational skills, for employment, decent jobs and entrepreneurship - ESSENTIAL EMPLOYABILITY SKILLS: 1. Communicate clearly, concisely and correctly in the written, spoken, and visual form that fulfills the purpose and meets the needs of the audience. 2. Respond to written, spoken, or visual messages in a manner that ensures effective communication. 4. Apply a systematic approach to solve problems. 5	Use a variety of thinking skills to anticipate and solve problems.</t>
  </si>
  <si>
    <t>HORT1273</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</si>
  <si>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 - COURSE DESCRIPTION: In this course you will be introduced to the field of sustainable food production in urban and commercial settings. Upon completion, you will be able to identify the cultural and environmental factors required to manage soils, plant diseases, insect problems, and crop quality using sustainable practices. You will investigate organic commercial food production as well as urban food production. You will also learn the regulations required for organic product certification and the marketing of organic products.
4.4.  By 2030, substantially increase the number of youth and adults who have relevant skills, including technical and vocational skills, for employment, decent jobs and entrepreneurship - ESSENTIAL EMPLOYABILITY SKILLS: 1. Communicate clearly, concisely and correctly in the written, spoken, and visual form that fulfills the purpose and meets the needs of the audience. 3. Execute mathematical operations accurately. 4. Apply a systematic approach to solve problems. 5. Use a variety of thinking skills to anticipate and solve problems.
10.2. By 2030, empower and promote the social, economic and political inclusion of all, irrespective of age, sex, disability, race, ethnicity, origin, religion or economic or other status - ESSENTIAL EMPLOYABILITY SKILLS: 8. Show respect for the diverse opinions, values, belief systems, and contributions of others. 9. Interact with others in groups or teams in ways that contribute to effective working relationships and the achievement of goals.</t>
  </si>
  <si>
    <t>Greenhouse Technical Practices</t>
  </si>
  <si>
    <t>HORT1295</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</si>
  <si>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 - COURSE DESCRIPTION: You will investigate irrigation systems, water management tools and zero discharge technologies. VOCATIONAL LEARNING OUTCOMES: 1. Apply practical horticulture skills to the production of plant materials, including herbaceous plants, woody plants, and turf. 2. Apply the principles of plant and soil sciences to complete work in horticulture.
4.4.  By 2030, substantially increase the number of youth and adults who have relevant skills, including technical and vocational skills, for employment, decent jobs and entrepreneurship - ESSENTIAL EMPLOYABILITY SKILLS: 1. Communicate clearly, concisely and correctly in the written, spoken, and visual form that fulfills the purpose and meets the needs of the audience. 3. Execute mathematical operations accurately. 4. Apply a systematic approach to solve problems. 5. Use a variety of thinking skills to anticipate and solve problems.
10.2. By 2030, empower and promote the social, economic and political inclusion of all, irrespective of age, sex, disability, race, ethnicity, origin, religion or economic or other status - ESSENTIAL EMPLOYABILITY SKILLS: 8. Show respect for the diverse opinions, values, belief systems, and contributions of others. 9. Interact with others in groups or teams in ways that contribute to effective working relationships and the achievement of goals.</t>
  </si>
  <si>
    <t>Greenhouse Plant Environment</t>
  </si>
  <si>
    <t>HORT1300</t>
  </si>
  <si>
    <t>Greenhouse Environment and Computer Controls</t>
  </si>
  <si>
    <t>HORT1301</t>
  </si>
  <si>
    <t>Greenhouse IPM</t>
  </si>
  <si>
    <t>HORT1302</t>
  </si>
  <si>
    <t>Nursery Production Practices</t>
  </si>
  <si>
    <t>HORT1303</t>
  </si>
  <si>
    <t>Architectural Green Spaces</t>
  </si>
  <si>
    <t>HORT1315</t>
  </si>
  <si>
    <t>Greenhouse Root-Zone Techniques</t>
  </si>
  <si>
    <t>HORT1326</t>
  </si>
  <si>
    <t>Greenhouse Vegetable Production</t>
  </si>
  <si>
    <t>HORT1420</t>
  </si>
  <si>
    <t>Peru</t>
  </si>
  <si>
    <t>Peru – Open College-wide</t>
  </si>
  <si>
    <t>Winter 2018</t>
  </si>
  <si>
    <t>02/24/2018 - 03/04/2018</t>
  </si>
  <si>
    <t>Come explore the beautiful countryside of Peru the way that the locals do.</t>
  </si>
  <si>
    <t>https://www.beworldready.ca/trips/peru-open/</t>
  </si>
  <si>
    <t xml:space="preserve"> 11.4. Strengthen efforts to protect and safeguard the world’s cultural and natural heritage-  The project, known as Kausay Punku, serves as a conservatory for ancient grains and seeds, a school of traditional organic agricultural practices, and a place of practice for traditional Andean medicine.We’ll learn about herbal and homeopathic medicine, natural construction, and traditional farming.
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 - From there we will switch gears and dig into mining and development with Derechos Humanos Sin Fronteras. DHSF is dedicated to working with communities affected by multinational mining so, we’ll talk human rights and get the dirt on multi-national mining in the altiplano and what local communities are doing to respond. </t>
  </si>
  <si>
    <t>Dublin, Ireland</t>
  </si>
  <si>
    <t>Ireland – School of Hospitality &amp; Tourism</t>
  </si>
  <si>
    <t>Spring 2018</t>
  </si>
  <si>
    <t>4/28/2018 - 05/06/2018</t>
  </si>
  <si>
    <t>Known for its lush green landscape and rolling hills. It’s truly a magical and enchanting land where fairies exist and leprechauns roam. It’s the birthplace of
famous writer Oscar Wilde and the home of Guinness Beer! Get ready for
the trip of a lifetime.</t>
  </si>
  <si>
    <t>https://www.beworldready.ca/trips/ireland-hospitality/</t>
  </si>
  <si>
    <t>11.4. Strengthen efforts to protect and safeguard the world’s cultural and natural heritage- We head up to Northern Ireland today to the UNESCO listed Giant’s Causeway. With approximately 40,000 rock colums packed together, reaching heights of 12m, this unbelievable rock formation will give you goose bumps. We then head to Belfast, where we’ll learn more about this intriguing city on a driving tour with our local guide.</t>
  </si>
  <si>
    <t>Dominican Republic</t>
  </si>
  <si>
    <t>Dominican Republic – Coffee, Co-Operatives, &amp; Community</t>
  </si>
  <si>
    <t>Winter 2020</t>
  </si>
  <si>
    <t>02/22/2020- 02/29/2020</t>
  </si>
  <si>
    <t>Students will be immersed in the culture and community of a rural DR village. During this time, the students will visit the local KG – 12 school,  local health care clinics and a coffee cooperative to learn about local education and health system and how the community economically thrived while experiencing climate change impacts such as hurricanes and droughts. Finally, in Santo Domingo, the group will visit our academic partner and meet with the university students to be exposed to their learning culture along with a lesson on the historical context of DR.</t>
  </si>
  <si>
    <t>https://www.beworldready.ca/trips/w20-dominican-rebublic-school-of-environment-horticulture/</t>
  </si>
  <si>
    <t>1.5. By 2030, build the resilience of the poor and those in vulnerable situations and reduce their exposure and vulnerability to climate-related extreme events and other economic, social and environmental shocks and disasters - Coffee is the principal source of income for the people of Los Cacoas but recently the plants have been infected with “Roya” or coffee rust which has devastated the harvest. Diversification of the economy is greatly needed in this area and producing vegetables in greenhouses is a viable option. Coffee is the principal source of income for the people of Los Cacoas but recently the plants have been infected with “Roya” or coffee rust which has devastated the harvest. Diversification of the economy is greatly needed in this area and producing vegetables in greenhouses is a viable option. While in Los Cacaos, students will engage in activities related to fair-trade coffee production, greenhouse production, environmentally sustainable growing methods and interacting with community members in cultural exchanges. A major project that will be done on this trip will be the construction of a steel framed greenhouse.. A major project that will be done on this trip will be the construction of a steel framed greenhouse.
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 - While in Los Cacaos, students will engage in activities related to fair-trade coffee production, greenhouse production, environmentally sustainable growing methods and interacting with community members in cultural exchanges. A major project that will be done on this trip will be the construction of a steel framed greenhouse. A major project that will be done on this trip will be the construction of a steel framed greenhouse
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 - Students will help build a greenhouse and plant crops, this is all done alongside the small community of 1700 people.
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  - During this time, the students will visit the local KG – 12 school and meet with the students there and engage in play learning, visit the local health care clinics to better understand access to services in rural communities, and will be toured through the mountains of DR to learn about the flora and fauna unique to this region. Students will also visit the coffee cooperative we partner with where the members will share how this cooperative has kept the spirit of the people in the community vibrant while they experienced hurricane damaged crops, droughts, and beyond affecting the historical ways this community had economically thrived
13.3. Improve education, awareness-raising and human and institutional capacity on climate change mitigation, adaptation, impact reduction and early warning - Students will also visit the coffee cooperative we partner with where the members will share how this cooperative has kept the spirit of the people in the community vibrant while they experienced hurricane damaged crops, droughts, and beyond affecting the historical ways this community had economically thrived.
11.C Support least developed countries, including through financial and technical assistance, in building sustainable and resilient buildings utilizing local materials - A major project that will be done on this trip will be the construction of a steel framed greenhouse.
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 - Students will be immersed in the culture and community of a rural DR village in which the students will be staying 24 hours/day for 6 days of the IFS. During this time, the students will visit the local KG – 12 school and meet with the students there and engage in play learning, visit the local health care clinics to better understand access to services in rural communities, and will be toured through the mountains of DR to learn about the flora and fauna unique to this region. Students will also visit the coffee cooperative we partner with where the members will share how this cooperative has kept the spirit of the people in the community vibrant while they experienced hurricane damaged crops, droughts, and beyond affecting the historical ways this community had economically thrived. Finally, in Santo Domingo, the group will visit our academic partner and meet with the university students to be exposed to their learning culture along with a lesson on the historical context of DR. Indeed the students will help build a greenhouse and plant crops, this is all done alongside the small community of 1700 people.</t>
  </si>
  <si>
    <t>Cuba</t>
  </si>
  <si>
    <t>Havana, Cuba – Cultural &amp; Language Immersion</t>
  </si>
  <si>
    <t>02/22/2020 -  02/29/2020</t>
  </si>
  <si>
    <t>An island brimming with vibrant art, soul-stirring music and villages cloaked in colonial charm. Home to nine UNESCO World Heritage Sites and a population as warm and scintillating as its tropical climate and colorful arts</t>
  </si>
  <si>
    <t>https://www.beworldready.ca/trips/w20-cuba-open-college-wide/</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</si>
  <si>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 - You will spend the week learning about the diverse history of Cuba, spending time with wonderful local people, sharing stories over delicious food and maybe even squeeze in a dance lesson or two.
11.4. Strengthen efforts to protect and safeguard the world’s cultural and natural heritage  - You will spend the week learning about the diverse history of Cuba, spending time with wonderful local people, sharing stories over delicious food and maybe even squeeze in a dance lesson or two. Home to nine UNESCO World Heritage Sites and a population as warm and scintillating as its tropical climate and colorful arts. Visit the historical and colonial parts of Old Havana declared a UNESCO World Heritage site in 1982, take a step back in time as you walk through Francisco de Asis Square, the magnificent Arms Square, The Cathedral Square, Obispo Street, Ambos Mundos Hotel and many more amazing sights.
15.1. By 2020, ensure the conservation, restoration and sustainable use of terrestrial and inland freshwater ecosystems and their services, in particular forests, wetlands, mountains and drylands, in line with obligations under international agreements - Students will embark on a day trip to Las TerrazasLas Terrazas is a pioneering ecovillage that dates back to a restoration project in 1968. Today, Las Terrazas is a UNESCO-Biosphere Reserve that attracts visitors from all over the world.</t>
  </si>
  <si>
    <t>Puerto Rico</t>
  </si>
  <si>
    <t>Puerto Rico – Hard Hats &amp; Foundations: Community Build</t>
  </si>
  <si>
    <t>02/23/2020 - 03/01/2020</t>
  </si>
  <si>
    <t>Travel to beautiful Puerto Rico! Aid in hurricane relief efforts, rebuild homes and communities while experiencing the vibrant culture, stunning beaches and lush rain forest of this amazing tropical island. Projects will focus on rebuilding efforts with individual families whose homes were severely damaged by the high winds and flooding attributable to Hurricane Maria.</t>
  </si>
  <si>
    <t>https://www.beworldready.ca/trips/w20-puerto-rico-school-of-trades/</t>
  </si>
  <si>
    <t xml:space="preserve"> 1.5. By 2030, build the resilience of the poor and those in vulnerable situations and reduce their exposure and vulnerability to climate-related extreme events and other economic, social and environmental shocks and disasters -  Projects will focus on rebuilding efforts with individual families whose homes were severely damaged by the high winds and flooding attributable to Hurricane Maria.
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 - Travel to beautiful Puerto Rico! Aid in hurricane relief efforts, rebuild homes and communities while experiencing the vibrant culture, stunning beaches and lush rain forest of this amazing tropical island. Students are introduced to the Sustainable Forestry Project 
11.C Support least developed countries, including through financial and technical assistance, in building sustainable and resilient buildings utilizing local materials  - Projects will focus on rebuilding efforts with individual families whose homes were severely damaged by the high winds and flooding attributable to Hurricane Maria.
15.1. By 2020, ensure the conservation, restoration and sustainable use of terrestrial and inland freshwater ecosystems and their services, in particular forests, wetlands, mountains and drylands, in line with obligations under international agreements - Today we travel to El Yunque – the Caribbean Basin’s finest example of tropical rainforest and wilderness area. We will ascend into the clouds and hike along El Angelito Trail, grab a beachside lunch at Los Kioskos de Luquillo before settling in at our lodging in the coastal community of Luquillo. Dip our paddles into the spectacular bioluminescent bay on a sunset kayaking excursion
</t>
  </si>
  <si>
    <t>Costa Rica</t>
  </si>
  <si>
    <t>Costa Rica – Environmental Stewardship &amp; Conservation</t>
  </si>
  <si>
    <t>02/23/2020 -03/01/2020</t>
  </si>
  <si>
    <t>Experience the “greenest country in the world” as you engage in issues surrounding ecosystem restoration and environmental sustainability! The tropical restoration ecology and rewilding experience offers in-depth learning led by trained field staff and involves exciting tropical field immersion. Students will have an enlightened knowledge on the history, evolution, theory, science and necessity of restoring and rewilding lands by using case studies and active restoration effort examples in the Osa Peninsula as learning tools</t>
  </si>
  <si>
    <t>https://www.beworldready.ca/trips/costa-rica-a-school-of-environment-horticulture/</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</si>
  <si>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 - Students will have an enlightened knowledge on the history, evolution, theory, science and necessity of restoring and rewilding lands by using case studies and active restoration effort examples in the Osa Peninsula as learning tools.
11.4. Strengthen efforts to protect and safeguard the world’s cultural and natural heritage - The tropical restoration ecology and rewilding module offers an in-depth learning experience led by trained field staff and involves exciting tropical field immersion. This module will enlighten the participants knowledge on the history, evolution, theory, science and necessity of restoring and rewilding lands by using case studies and active restoration effort examples in the Osa Peninsula as learning tools
15.1. By 2020, ensure the conservation, restoration and sustainable use of terrestrial and inland freshwater ecosystems and their services, in particular forests, wetlands, mountains and drylands, in line with obligations under international agreements - The tropical restoration ecology and rewilding module offers an in-depth learning experience led by trained field staff and involves exciting tropical field immersion.  This module will enlighten the participants knowledge on the history, evolution, theory, science and necessity of restoring and rewilding lands by using case studies and active restoration effort examples in the Osa Peninsula as learning tools</t>
  </si>
  <si>
    <t>USA</t>
  </si>
  <si>
    <t>Las Vegas: High End Hospitality</t>
  </si>
  <si>
    <t>02/24/2020 - 02/28/2020</t>
  </si>
  <si>
    <t>As the entertainment capital of the world Las Vegas offers Hospitality, Tourism and Sport students the opportunity to see some of the finest facilities in the industry, experience high-end hospitality and learn from some of the best in the business.  Students will stay at the famous Las Vegas Flamingo located in the heart of the Las Vegas strip. The trip begins with a visit to William F. Harrah College of Hospitality at the University of Nevada Las Vegas (UNLV), which is one of the top rated hospitality programs in the world for a hospitality workshop facilitated by UNLV faculty. Over the course of the experience students will tour a variety of unique sporting facilities including the Hyper X Esport Arena at the Luxor Casino &amp; Hotel, T-Mobile Arena, Las Vegas Ballpark and the Las Vegas Motor Speedway. Facility tours and presentations from industry professionals at the Las Vegas Flamingo, the Keep Memory Alive Event Center and the Las Vegas Convention Center will expose students to historic accommodations, world-class gaming and events.  From an entertainment standpoint, students will be able to tour the famous Las Vegas strip, see the famous fountain show at the Bellagio and take in a Las Vegas Golden Knights hockey game.</t>
  </si>
  <si>
    <t>https://www.beworldready.ca/trips/las-vegas-high-end-hospitality/</t>
  </si>
  <si>
    <t xml:space="preserve">4.4.  By 2030, substantially increase the number of youth and adults who have relevant skills, including technical and vocational skills, for employment, decent jobs and entrepreneurship - As the entertainment capital of the world Las Vegas offers Hospitality, Tourism and Sport students the opportunity to see some of the finest facilities in the industry, experience high-end hospitality and learn from some of the best in the business. </t>
  </si>
  <si>
    <t>Italy</t>
  </si>
  <si>
    <t>Italy – Experience Italia</t>
  </si>
  <si>
    <t>04/24/2020 - 05/02/2019</t>
  </si>
  <si>
    <t>Travel to a unique landscape with unparalleled beauty and a host of archeological, artistic and historical significance. Brescia, Italy has a history spanning back thousands of years and has played an important role in historical events since the Roman Empire that has left a powerful mark on Western culture &amp; cuisine.</t>
  </si>
  <si>
    <t>https://www.beworldready.ca/trips/experience-italy-italy/</t>
  </si>
  <si>
    <t xml:space="preserve"> 11.4. Strengthen efforts to protect and safeguard the world’s cultural and natural heritage - Travel to a unique landscape with unparalleled beauty and a host of archeological, artistic and historical significance. Brescia, Italy has a history spanning back thousands of years and has played an important role in historical events since the Roman Empire that has left a powerful mark on Western culture &amp; cuisine.</t>
  </si>
  <si>
    <t>Peru – Oceans to Andes</t>
  </si>
  <si>
    <t xml:space="preserve"> 04/19/2020 - 04/27/2020</t>
  </si>
  <si>
    <t>We begin our journey in Cusco, a vibrant city that thrives on tourism and was once the capital of a mighty empire. There, our group will acclimatize to the sights, smells, sounds, and altitude of the region. We’ll hit the city’s cobblestone streets learning the country’s colonial history and the effects tourism has had on Peruvian society, culture and economy. We will delve into ancient Inca culture with excursions to Sacsayhuaman and one of the seven wonders of the world – Machupicchu while understanding the impacts of wanderlust.</t>
  </si>
  <si>
    <t>https://www.beworldready.ca/trips/oceans-to-andes-peru/</t>
  </si>
  <si>
    <t xml:space="preserve">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 - Today we will have our first introduction to Peruvian culture with a lecture on Culture and Contemporary Society – Preinca, Inca, Colonial &amp; Republic. All lectures will be held at Universidad San Ignacio de Loyola (USIL), a renowned university home to some of the top professors in South America.
11.4. Strengthen efforts to protect and safeguard the world’s cultural and natural heritage - We will delve into ancient Inca culture with excursions to Sacsayhuaman and one of the seven wonders of the world – Machupicchu while understanding the impacts of wanderlust.
 12.B. Develop and implement tools to monitor sustainable development impacts for sustainable tourism that creates jobs and promotes local culture and products -  This morning we will have a lecture helping us understand the history of the main discoveries and tourist attractions in Cusco, investigate the public and private organizations in charge to manage tourist attraction in Peru  and learn the effects tourism has had on Peruvian society, culture and economy.
</t>
  </si>
  <si>
    <t>India – Exploring Healthcare</t>
  </si>
  <si>
    <t>04/19/2020 - 05/01/2020</t>
  </si>
  <si>
    <t>Travel to one of the most beautiful countries in the world and practice your skills outside the classroom. India offers the chance to experience an entirely different health care system, see one of the Seven Wonders of the World and grow your skills and abilities as a health care professional</t>
  </si>
  <si>
    <t>https://www.beworldready.ca/trips/s20-india/</t>
  </si>
  <si>
    <t xml:space="preserve"> 3.8 Achieve universal health coverage, including financial risk protection, access to quality essential health-care services and access to safe, effective, quality and affordable essential medicines and vaccines for all. - Put your skills to work during clinical outreach within the local communities of Chandigarh including Nanhe Kadm Village, Nanhe Kadm public school and Gharuan Village.
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 - Travel to one of the most beautiful countries in the world and practice your skills outside the classroom. India offers the chance to experience an entirely different health care system, see one of the Seven Wonders of the World and grow your skills and abilities as a health care professional.
11.4. Strengthen efforts to protect and safeguard the world’s cultural and natural heritage   - Today we will visit one of the Seven Wonders of the World – The Taj Mahal, designated a UNESCO World Heritage site in 1983, it remains one of the world’s most celebrated structures and a stunning symbol of India’s rich history. </t>
  </si>
  <si>
    <t>Denmark</t>
  </si>
  <si>
    <t>Denmark – Live Like a Local</t>
  </si>
  <si>
    <t>04/19/2020 - 04/29/2020</t>
  </si>
  <si>
    <t>Denmark is a global leader in sustainability!  Home to the world’s first 100 percent renewable energy powered island, an old industrial plant turned ski hill and thousands of other remarkable sustainable innovations.  Students participating in this experience will have the opportunity to experience Denmark’s world class active &amp; public transport, renewable energy use, sustainable supply chain, socially-minded wellness culture and waste management systems. Find out why Danes consistently rank among the world’s most happy people.</t>
  </si>
  <si>
    <t>https://www.beworldready.ca/trips/s20-denmark/</t>
  </si>
  <si>
    <t xml:space="preserve">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 -Students participating in this experience will have the opportunity to experience Denmark’s world class active &amp; public transport, renewable energy use, sustainable supply chain, socially-minded wellness culture and waste management systems.
7.A.  By 2030, enhance international cooperation to facilitate access to clean energy research and technology, including renewable energy, energy efficiency and advanced and cleaner fossil-fuel technology, and promote investment in energy infrastructure and clean energy technology - Today we learn the key strategies Denmark has implemented to produce  sustainable energy and how to transition waste to energy. Complimenting our lectures will be site visits to ARGO Roskilde where we will get an up close view of recycling technology and later Denmark’s University of Technology to discover the wind energy solutions of the future.
12.3. By 2030, halve per capita global food waste at the retail and consumer levels and reduce food losses along production and supply chains, including post-harvest losses - Today we will discuss ecology, sustainable food production and how to create the shortest path from earth to table with Madkulturen. Madkulturen has set up a broadly composed think tank, Madtanken, which has to come up with new answers on how Denmark continues to have a people-based food culture. </t>
  </si>
  <si>
    <t>Scotland</t>
  </si>
  <si>
    <t>Scotland – Spirit of the Highlands</t>
  </si>
  <si>
    <t>04/22/2020 - 04/30/2020</t>
  </si>
  <si>
    <t>Scotland is home to bagpipes, tartans and over 120 active distilleries that come in all shapes and sizes. From large ones with innovative displays and interactive exhibits explaining the process, to small ones which have preserved their distilling techniques and secrets since the 18th century. From the lowlands to the highlands sample your way through this amazing country and determine for yourself whether the Loch Ness Monster really is out there.</t>
  </si>
  <si>
    <t>https://www.beworldready.ca/trips/s20-scotland-highballs-highlands/</t>
  </si>
  <si>
    <t>11.4. Strengthen efforts to protect and safeguard the world’s cultural and natural heritage -Start the day visiting one of Scotland’s most important heritage sites. Culloden Battlefield the site of the last pitched battle on British soil. Take the time to explore Urquhart Castle, a distinctly Highland heritage site that has witnessed some of the most dramatic chapters in Scotland’s history.</t>
  </si>
  <si>
    <t>Republic of Georgia</t>
  </si>
  <si>
    <t>Republic of Georgia – Homeland of Wine</t>
  </si>
  <si>
    <t>04/18/2020 - 04/30/2020</t>
  </si>
  <si>
    <t>Join NC Winemaker, Gavin Robertson and archaeologist, Andrew Graham (NC Alumnus) on a 10 Day tour of Georgia and experience the region that brought wine to the world. Throughout the tour we will visit some of the most important wine regions in Georgia, experiencing the broad diversity of both traditional and modern winemaking activities employed in each area.</t>
  </si>
  <si>
    <t>https://www.beworldready.ca/trips/s20-republic-of-georgia-homeland-of-wine/</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</si>
  <si>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 - Visit to Georgian Technical University to engage with students enrolled in the viticulture and oenology program . A University guide will give a tour of the site and opportunities for students to learn about the significant scientific discoveries made there. We will pop into the archaeological field school dig house to see how student archaeologists live in the field and how rural families live in this part of Georgia.
11.4. Strengthen efforts to protect and safeguard the world’s cultural and natural heritage - Join NC for a tour on Georgia.With the earliest evidence of winemaking (5900 BC) and subsequently the longest winemaking tradition in the world, the Republic of Georgia is becoming more broadly known as the next ‘it’ spot for wine lovers to visit. Take the time to explore Urquhart Castle, a distinctly Highland heritage site that has witnessed some of the most dramatic chapters in Scotland’s history. For those interested in the traditional method of winemaking, we will also visit a production facility for qvevri – the UNESCO Heritage protected tradition of making wine in large clay pots buried in the ground and so much more.</t>
  </si>
  <si>
    <t>South Korea</t>
  </si>
  <si>
    <t>South Korea – The Art of Fermentation</t>
  </si>
  <si>
    <t>The  Be world Ready IFS to South Korea will be a one-of-a-kind adventure! Offering opportunities for hands-on instruction in makgeolli brewing, distillation workshops, cooking classes, and the production of traditional earthware fermentation vessels! The experience will include visits to breweries, wineries, and restaurants, as well as mountain hikes! Survey both the inspiring world of traditional Korean brewing, and the electrifying modern Korean craft beer scene. Discover the unique Omija wine, inspired by French techniques and Korean terroir. Explore Korean street food in Seoul, and Market food stalls in Sokcho. Open to every NC student in any program, this trip promises to be an unforgettable food and drink experience!</t>
  </si>
  <si>
    <t>https://www.beworldready.ca/trips/s20-south-korea-eumsig-maegju-podoju/</t>
  </si>
  <si>
    <t xml:space="preserve">4.4.  By 2030, substantially increase the number of youth and adults who have relevant skills, including technical and vocational skills, for employment, decent jobs and entrepreneurship - Students will have a lecture and information session on traditional fermentation and distillation equipment and techniques during a visit to Susubori Academy.
11.4. Strengthen efforts to protect and safeguard the world’s cultural and natural heritage - Day trip from Seoul to Jecheon  for a hike through picturesque forests, with sublime waterfalls, ancient Buddhist statues and carvings at Woraksan National Park. </t>
  </si>
  <si>
    <t>Guatemala</t>
  </si>
  <si>
    <t>Guatemala – Healthcare &amp; Service: It Takes A Village</t>
  </si>
  <si>
    <t>02/22/202 - 02/29/2020</t>
  </si>
  <si>
    <t>or an action packed 8-days, we’ll step out of the classroom and into the complex world of healthcare in Guatemala’s western highlands. From big bustling cities to small rural communities, we’ll live and learn alongside local health practitioners, administrators and activists. We’ll visit frontline nurses, ride along with volunteer responders and meet with underserved patients. We’ll examine the gaps in public service delivery and explore how a diverse village of local community, business, and non-profit actors are stepping in to fill them. So, get ready to challenge yourself with service learning, cultural immersion and adventure. This is our chance to explore healthcare in a new and different landscape while reflecting on the challenges facing practitioners in Guatemala and back home in Canada.</t>
  </si>
  <si>
    <t>https://www.beworldready.ca/trips/w20-guatemala-schools-of-allied-health-community-services/</t>
  </si>
  <si>
    <t>3.8 Achieve universal health coverage, including financial risk protection, access to quality essential health-care services and access to safe, effective, quality and affordable essential medicines and vaccines for all. - We work collaboratively with health professionals, health educators, volunteers, and community leaders, to provide quality and affordable health care and health education to the rural, underserved communities of the Palajunoj Valley.
4.4.  By 2030, substantially increase the number of youth and adults who have relevant skills, including technical and vocational skills, for employment, decent jobs and entrepreneurship - We’ll step out of the classroom and into the complex world of healthcare in Guatemala’s western highlands. From big bustling cities to small rural communities, we’ll live and learn alongside local health practitioners, administrators and activists. We’ll visit frontline nurses, ride along with volunteer responders and meet with underserved patients. We’ll examine the gaps in public service delivery and explore how a diverse village of local community, business, and non-profit actors are stepping in to fill them.
11.4. Strengthen efforts to protect and safeguard the world’s cultural and natural heritage -We’ll immerse ourselves in highland culture and engage with a variety of healthcare initiatives that serve the regions indigenous population. 
17.16.Enhance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 - Join the doctors and nurses of Primeros Pasos and see how a small rural clinic is affecting health outcomes in the shadow of Volcan Santa Maria. Ride along with members of the Red Cross and Bomberos and see challenges for Guatemala’s volunteer first-responders.</t>
  </si>
  <si>
    <t>Guatemala – Rights &amp; Resistance</t>
  </si>
  <si>
    <t>02/22/2020 - 03/01/2020</t>
  </si>
  <si>
    <t>Be World Ready’s Rights &amp; Resistance program takes students on an immersive journey through Guatemala where they will be challenged to think about peace and reconciliation, law and order, human rights, resistance, and the struggle for justice. We’ll travel from the streets of Guatemala’s capital where thousands of peaceful protesters forced the resignation (and arrest) of the country’s President to more remote corners of Alta and Baja Verapaz where previously war-torn communities are working to reclaim their rights and rebuild their livelihoods.</t>
  </si>
  <si>
    <t>https://www.beworldready.ca/trips/w20-guatemala-school-of-justice-fitness/</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</si>
  <si>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 - Be World Ready’s Rights &amp; Resistance program takes students on an immersive journey through Guatemala where they will be challenged to think about peace and reconciliation, law and order, human rights, resistance, and the struggle for justice. 
16.3. Promote the rule of law at the national and international levels and ensure equal access to justice for all - Students will be learning about Guatemala’s struggle for justice and ongoing fights for human rights. Visits to places like the “Casa de La Memoria” (House of Memory) and the FAFG along with the street art and posters will provide an  intro into Guatemala’s 36-year armed conflict and process towards to peace and reconciliation. We’ll learn about the effects of conflict from a community of refugees who are working to reclaim their rights and rebuild their livelihoods. we’ll stay for two days of listening, learning, and working alongside a courageous group of Maya Achi who have faced nearly 40 years of repression, culminating in the infamous Rio Negro Massacres of 1980-82. we’ll have the opportunity to fish with local community members, and hike to the community’s ceremonial altar while discussing the community’s pursuit of justice in the aftermath of the conflict.</t>
  </si>
  <si>
    <t>England</t>
  </si>
  <si>
    <t>England Pop Culture</t>
  </si>
  <si>
    <t>Hop the pond and tour England this winter! Visit iconic landmarks such as Big Ben, Buckingham Palace, and London Eye. Explore the rich history that brought us Shakespeare, Sherlock Holmes and The Beatles. Enjoy a spot of tea and traditional fish and chips before cruising the River Thames!</t>
  </si>
  <si>
    <t>https://www.beworldready.ca/trips/w20-england-school-of-english-language-studies/</t>
  </si>
  <si>
    <t>11.4. Strengthen efforts to protect and safeguard the world’s cultural and natural heritage - We visit the world famous Manchester Museum visit the beautiful natural history galleries to see the live animals in the Vivarium, the dinosaurs in the Fossils gallery, and thousands of animals and plants from around the world in Nature’s Library.</t>
  </si>
  <si>
    <t xml:space="preserve">Costa Rica </t>
  </si>
  <si>
    <t>Costa Rica – Pura Vida</t>
  </si>
  <si>
    <t xml:space="preserve">During this IFS students will be visiting various hospitality and tourism operations while experiencing the local culture, nature, and related tourism attractions. These tourism operations are exceptional based on their focus areas such as environmental sustainability, business practices, selective marketing approaches, creative accessibility solutions, and the rights of wildlife. Students will participate in cultural activities such as Mascaradas y Cimarronas, traditional dances, and Costa Rican cuisine. </t>
  </si>
  <si>
    <t>https://www.beworldready.ca/trips/w20-costa-rica-school-of-hospitality-tourism/</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</si>
  <si>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 - The project, known as Kausay Punku, serves as a conservatory for ancient grains and seeds, a school of traditional organic agricultural practices, and a place of practice for traditional Andean medicine. There, we’ll learn about herbal and homeopathic medicine, natural construction, and traditional farming. 
12.B. Develop and implement tools to monitor sustainable development impacts for sustainable tourism that creates jobs and promotes local culture and products - Students will learn about green operation by a big airport chain hotel and the country’s national Certification for Sustainable Tourism (CST) program.
 12.2. By 2030, achieve the sustainable management and efficient use of natural resources - we will take part in plant-a-tree activity which offsets the carbon generated by our flight. We will learn about the importance of nature as tourism attraction.</t>
  </si>
  <si>
    <t>Germany</t>
  </si>
  <si>
    <t>Osnabruck Germany – Global Business</t>
  </si>
  <si>
    <t>Spring 2020</t>
  </si>
  <si>
    <t>05/02/2020 - 05/09/2020</t>
  </si>
  <si>
    <t>Travel to Osnabruck Germany and engage in a global classroom while earning two college credits (pending academic division approval)! This one week program features professors from nine countries sharing their expertise with School of Business students in a lecture setting. Benefit from Germany’s high quality of education in an internationally recognized university with numerous partnerships around the globe.</t>
  </si>
  <si>
    <t>https://www.beworldready.ca/trips/osnabruck-germany-global-business/</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</si>
  <si>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 - This one week program features professors from nine countries sharing their expertise with School of Business students in a lecture setting. Benefit from Germany’s high quality of education in an internationally recognized university with numerous partnerships around the globe.
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 - You will have the opportunity to expand your global business knowledge through diverse perspectives delivered by professors from Thailand, South Africa, USA, Canada, India, Russia, Netherlands, Switzerland, and Germany.</t>
  </si>
  <si>
    <t>Boston, USA</t>
  </si>
  <si>
    <t>Boston-Open to All Students</t>
  </si>
  <si>
    <t>04/21/2020 - 04/25/2020</t>
  </si>
  <si>
    <t>Founded in 1630, Boston is one of America’s oldest and noteworthy cities. Commonly referred to as ‘Beantown’, thanks to it’s love for beans baked in molasses, this major city has plenty of stories to tell. From the American Revolution to the site of USA’s very first public school, spend your break week discovering the reason over 19 million visitors make their way to Boston every year.</t>
  </si>
  <si>
    <t>https://www.beworldready.ca/trips/boston/</t>
  </si>
  <si>
    <t xml:space="preserve"> 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 - We take to the streets and experience the Freedom Trail Walking Tour. This 1.5hr tour will highlight the revolutionary history that took place at 11 of the 16 official Freedom Trail historic sites.</t>
  </si>
  <si>
    <t>Munich, Germany</t>
  </si>
  <si>
    <t>Germany – Brewery Operations &amp; Brewmaster Students</t>
  </si>
  <si>
    <t>Fall 2020</t>
  </si>
  <si>
    <t>10/24/2020 - 11/01/2020</t>
  </si>
  <si>
    <t>Prost Deutchland! Come discover the art of brewing, German style! This once in a lifetime opportunity will certainly open your eyes to new cultures and leave you feeling inspired.</t>
  </si>
  <si>
    <t>https://www.beworldready.ca/trips/f20-germany-brewery-operations-brewmaster-students/</t>
  </si>
  <si>
    <t xml:space="preserve"> 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 -  Come discover the art of brewing, German style! This once in a lifetime opportunity will certainly open your eyes to new cultures and leave you feeling inspired.
11.4. Strengthen efforts to protect and safeguard the world’s cultural and natural heritage - We will enjoy a tour of the brewery, which begins with a visit of their museum “To the Origin of Beer“. From here, we enjoy a tour through the nearly 1000 years of history of the Bavarian State Brewery of Weihenstephan before continuing to the “Sacred Territory“-the art of brewing.we head north to the historic city of Bamberg! Be prepared to get lost in the magic of this World Heritage City. From its awe-inspiring architecture to its enchanting palaces and museums.</t>
  </si>
  <si>
    <t>Dublin, Castlebar &amp; Galway</t>
  </si>
  <si>
    <t>Ireland – Thriving Communities</t>
  </si>
  <si>
    <t>While steeped in a rich history of traditions and culture, Ireland is also considered one of the most progressive and forward thinking countries to date. Ireland is routinely commended for it’s comprehensive social service efforts on both national and regional scales. Taking the lead on social responsibility, Ireland was the first country to legalize same-sex marriage as a result of a national public vote in 2015. Take the opportunity to discover the Emerald Isle’s social initiatives and enhance your understanding of community services.</t>
  </si>
  <si>
    <t>https://www.beworldready.ca/trips/ireland-thriving-communities/</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</si>
  <si>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 - While steeped in a rich history of traditions and culture, Ireland is also considered one of the most progressive and forward thinking countries to date. Ireland is routinely commended for it’s comprehensive social service efforts on both national and regional scales. Taking the lead on social responsibility, Ireland was the first country to legalize same-sex marriage as a result of a national public vote in 2015
 10.2. By 2030, empower and promote the social, economic and political inclusion of all, irrespective of age, sex, disability, race, ethnicity, origin, religion or economic or other status -   in Castlebar we will have the opportunity to learn alongside leaders in Irish community services at the Galway-Mayo Institute of Technology and visit local industries to discover the impact that social services have on Castlebar’s community. This will include the impact of regional initiatives, the benefits of engaging locals to be active, and caring for the vulnerable. 
11.4. Strengthen efforts to protect and safeguard the world’s cultural and natural heritage - Towering 120 – 214 meters above the Atlantic Ocean, the cliffs of Moher provide a natural panoramic of the Aran Islands of Galway Bay. After our experience at the edge of Ireland, we head south to Galway. Known for its near constant festival-like atmosphere, Galway ranks as the cultural capital of Ireland and is home to 10% of the countries Irish speakers.</t>
  </si>
  <si>
    <t>Ireland</t>
  </si>
  <si>
    <t>Cork Ireland – Global Leadership on the Emerald Isle</t>
  </si>
  <si>
    <t>Explore the Emerald Isle as few have done before! Learn from leading industry professionals, familiarize with Fortune 500 companies and immerse yourself in Ireland’s vibrant cultural traditions.</t>
  </si>
  <si>
    <t>https://www.beworldready.ca/trips/cork-ireland-global-business/</t>
  </si>
  <si>
    <t xml:space="preserve">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 - Your first day at Cork Institute of Technology will include a campus tour of one of Europe’s leaders in innovation and a lecture on Globalization &amp; the Future of work. The evening will be spent on touring the famous Jameson Distillery. The Jameson Experience Tour is a fully guided tour around the original Midleton Distillery which brings the stories of Jameson’s rich heritage to life. 
9.2.  Promote inclusive and sustainable industrialization and, by 2030, significantly raise industry’s share of employment and gross domestic product, in line with national circumstances, and double its share in least developed countries - Today’s speaker at CIT will educate students on the importance of Diversity and the Workforce.
11.4. Strengthen efforts to protect and safeguard the world’s cultural and natural heritage - Our first visit is to the Rock of Cashel. Home of Ancient kings, patron saints and unparalleled beauty – the Rock of Cashel brings together Ireland’s long legacy and trademark stunning scenery. Silhouetted against the sky, rising above the lush green fields of the surrounding countryside, the Rock is home to over 1,000 years of history
</t>
  </si>
  <si>
    <t>New Zealand</t>
  </si>
  <si>
    <t>Otago Polytechnic – New Zealand</t>
  </si>
  <si>
    <t>Embark on a journey to deepen your understanding of the preservation of our natural environment while broadening your intercultural awareness by discovering the unique culture of the first people of southern New Zealand – a tribe of Māori known as Kai Tahu.</t>
  </si>
  <si>
    <t>https://www.beworldready.ca/trips/otago-polytechnic-new-zealand/</t>
  </si>
  <si>
    <t xml:space="preserve"> 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 - You’ll  have the opportunity to engage with unique cultural experiences such as staying on a Marae, the traditional meeting house of the Māori people. Learn about the conditions that created contemporary New Zealand society and take advantage of this opportunity to examine and reflect on your own cultural context, and the relationships in the places we share
11.4. Strengthen efforts to protect and safeguard the world’s cultural and natural heritage  - Embark on a journey to deepen your understanding of the preservation of our natural environment while broadening your intercultural awareness by discovering the unique culture of the first people of southern New Zealand – a tribe of Māori known as Kai Tahu.
 15.4. By 2030, ensure the conservation of mountain ecosystems, including their biodiversity, in order to enhance their capacity to provide benefits that are essential for sustainable development - The outdoors will become your classroom as you explore sustainability issues in one of New Zealand’s most diverse wildlife ecosystems and the site of a world-leading ecosanctuary – Dunedin and its surrounding areas. Awareness of sustainability issues and the opportunity to actively participate in ecological restoration form the basis of this experience. </t>
  </si>
  <si>
    <t>New York, USA</t>
  </si>
  <si>
    <t>New York, New York – School of Media</t>
  </si>
  <si>
    <t>10/26/2020 - 10/31/2020</t>
  </si>
  <si>
    <t>Experience the mecca of fashion, design and media! Come join Be World Ready and take a bite out of the Big Apple! From the Statue of Liberty, Empire State Building, Times Square to the amazing deli’s on every corner and authentic food from many cultures around the world that call New York City home, what will you enjoy first?</t>
  </si>
  <si>
    <t>https://www.beworldready.ca/trips/f20-new-york-new-york-school-of-media/</t>
  </si>
  <si>
    <t xml:space="preserve"> 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 - An exciting orientation tour of New York with a local New Yorker from Levys’ Unique New York. Highlights of the tour may include stops at Fifth Avenue, Rockerfeller Center, St Patrick’s Cathedral, Times Square, Empire State Building, Greenwich Village, SoHo, Tribeca, Canal Street, Chinatown, Little Italy and the Brooklyn Bridge.</t>
  </si>
  <si>
    <t>Fall 2022</t>
  </si>
  <si>
    <t>10/22/2022 - 10/29/2022</t>
  </si>
  <si>
    <t>Join Be World Ready this fall to experience the beauty, excitement, and “Pura Vida” of Costa Rica! . From its vast biodiversity, dedication to the environment, amazing scenery, and the enchanting and happy people that occupy it, the Costa Rican Pura Vida way of life will leave you forever wanting more!</t>
  </si>
  <si>
    <t>https://www.beworldready.ca/trips/f22-costa-rica-pura-vida/</t>
  </si>
  <si>
    <t xml:space="preserve">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 - Our visits to San Jose, the Poas Volcano National Park, and Punta Leona Forest will educate us about Costa Rica’s dedication to our planet by way of the use and development of sustainable initiatives.
12.B. Develop and implement tools to monitor sustainable development impacts for sustainable tourism that creates jobs and promotes local culture and products - Next up is learning all about Certification for Sustainable Tourism (CST). CST was developed by the Sustainability Programs Department of the Costa Rican Tourism Board for the tourism sector so that businesses could have a sustainable model to comply with natural, cultural, and communal reserve management
13.3. Improve education, awareness-raising and human and institutional capacity on climate change mitigation, adaptation, impact reduction and early warning - Allow yourself to become captivated by the beauty of Costa Rica and feel empowered by their ability to evoke environmental change, and your ability to contribute towards a positive change that will create a greener future for all to enjoy!
15.5. Take urgent and significant action to reduce the degradation of natural habitats, halt the loss of biodiversity and, by 2020, protect and prevent the extinction of threatened species - You will enjoy a visit to Rescate Wildlife Rescue Center – the first rescue center in Costa Rica to be accredited by the Global Federation of Animal Sanctuaries with a mission to protect and restore the country’s biodiversity through wildlife rehabilitation, endangered species breeding, habitat preservation and the provision of lifetime care for non-releasable animals. Through the Endangered Animal Reproduction Center, more than 500 Great Curassows have been bred and thanks to the efforts of the foundation, the Spider Monkey, Costa Rica’s most endangered primate, can now be seen again today in the wild.
</t>
  </si>
  <si>
    <t xml:space="preserve">Join Be World Ready this fall and experience the magic, enchantment, and beauty of Ireland, known for its lush green landscape and rolling. We will visit famous sights such as the Rock of Cashel and Blarney Castle. If you feel lucky, you can kiss the Blarney Stone and receive the gift of gab before engaging in thought-provoking activities and seminars with your peers at the Munster Technological University. </t>
  </si>
  <si>
    <t>https://www.beworldready.ca/trips/f22-cork-ireland-global-leadership-on-the-emerald-isle/</t>
  </si>
  <si>
    <t xml:space="preserve">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 -  Students will partake in a meaningful discussion on cross cultural competencies and how they apply to an organization. The theme of our educational session this morning will be the importance of diversity in the workforce.
11.4. Strengthen efforts to protect and safeguard the world’s cultural and natural heritage - Our first visit is to the Rock of Cashel. Home of Ancient kings, patron saints and unparalleled beauty – the Rock of Cashel brings together Ireland’s long legacy and trademark stunning scenery. Silhouetted against the sky, rising above the lush green fields of the surrounding countryside, the Rock is home to over 1,000 years of history. Cork is a city with a very rich historical and archaeological heritage much of it still in evidence today. Part of this heritage, Cork City Gaol, is a magnificent castle-like building which once housed 19th century prisoners. </t>
  </si>
  <si>
    <t xml:space="preserve">Join Be World Ready this fall and experience the magic, enchantment, and beauty of Ireland. Exploring the Wild Atlantic Way and seeing some of the most scenic spots in Ireland is not the only highlight awaiting you – you will also join your peers and engage in thought provoking activities and seminars at the Atlantic Technological University in Galway, Ireland. </t>
  </si>
  <si>
    <t>https://www.beworldready.ca/trips/ireland-thriving-communities-f22/</t>
  </si>
  <si>
    <t xml:space="preserve">4.2.  By 2030, ensure that all girls and boys have access to quality early childhood development, care and preprimary education so that they are ready for primary education -  Your educational sessions begin with an introduction to early childhood education Ireland and early childhood education and care Canada. 
10.2. By 2030, empower and promote the social, economic and political inclusion of all, irrespective of age, sex, disability, race, ethnicity, origin, religion or economic or other status- -While in Castlebar we will have the opportunity to learn alongside leaders in Irish community services at the Atlantic Technological University and visit local industries to discover the impact that social services have on Castlebar’s community. This will include the impact of regional initiatives, the benefits of engaging locals to be active, and caring for the vulnerable.
11.4. Strengthen efforts to protect and safeguard the world’s cultural and natural heritage - Galway ranks as the cultural capital of Ireland and is home to 10% of the country’s Irish speakers. Today we set out to explore more of the Wild Atlantic Way and head to Sligo! Once a major port city located at the mouth of the Garavogue River, the name Sligo means “Shelly River” in Gaelic. Sligo holds the title of the 2nd largest city in the west (Galway is 1st) and may easily be one of the most picturesque places in all of Ireland. </t>
  </si>
  <si>
    <t xml:space="preserve">Puerto Rico </t>
  </si>
  <si>
    <t>Puerto Rico – Helping Hands</t>
  </si>
  <si>
    <t>Winter 2023</t>
  </si>
  <si>
    <t>02/26/2023 - 03/05/2023</t>
  </si>
  <si>
    <t xml:space="preserve">Discover Puerto Rico  the heart and soul of the Caribbean. An island that is rich with history and culture, exceptional food, pristine beaches, and diverse terrain, all in one place just waiting to be discovered by the curious minds of Niagara College students. Will be a week full of heart, helping hands, and leave you feeling humbled. </t>
  </si>
  <si>
    <t>https://www.beworldready.ca/trips/w23-puerto-rico-helping-hands/</t>
  </si>
  <si>
    <t xml:space="preserve">1.5. By 2030, build the resilience of the poor and those in vulnerable situations and reduce their exposure and vulnerability to climate-related extreme events and other economic, social and environmental shocks and disasters - Students will visit the community of Villa del Rio to begin the  reconstruction projects. The projects will focus on rebuilding efforts with individual families whose homes were severely damaged by the high winds and flooding attributable to Hurricane Maria. As we enjoy a homemade lunch, we have time to discuss the ongoing reforestation and recovery initiatives and how critical they are. We will enjoy a tropical lunch made by our Global Works leaders and after our projects conclude in the late afternoon, we will return to Cerro Gordo for group activities and reflection.
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 - We drive to an ecological research center in the southern rainforest for a sustainable forestry project! On arrival, we will be introduced to the partners and the environmental service projects that they are working on and the importance and impact they have. Let’s get involved!
11.4. Strengthen efforts to protect and safeguard the world’s cultural and natural heritage - Students wll visit Viejo San Juan – the colonial heart of one of the oldest European cities of the Americas! We take to the cobblestone streets in the historic district with Alvin Robles, owner of a local eco-tourism company, as he guides us on an interactive tour while educating us of Puerto Rico’s vibrant past. In the Northeast Ecological Corridor Protected Refuge, travelers will meet with ecological tourism experts and engage in some hands-on service projects that focus on the preservation of the natural, native environment. The projects we will roll up our sleeves and jump in on may include trail maintenance or small construction work to help create a safe zone for local wildlife, including wild iguana and nesting sea turtles.
13.3. Improve education, awareness-raising and human and institutional capacity on climate change mitigation, adaptation, impact reduction and early warning - After a fun filled day of familiarizing ourselves with beautiful San Juan, we get our helping hands ready to head into the tropical hills above Cerro Gordo to begin our community rebuilding efforts with individual families whose homes were severely damaged by the high winds and flooding attributable to Hurricane Maria. During this week, we will also take time to explore a sustainable forestry project located at an ecological research center in the southern rain forest as well as participate in scenic excursions into the Caribbean Basin’s finest example of a tropical rainforest and wilderness area, El Yunque. Through the Be World Ready Pre-Departure Sustainability Training, students/travellers will also learn about SDG, sustainability and climate change and how little action they could easily implement in the trips could make their travel more sustainable and climate-change conscious. 
15.1. By 2020, ensure the conservation, restoration and sustainable use of terrestrial and inland freshwater ecosystems and their services, in particular forests, wetlands, mountains and drylands, in line with obligations under international agreements -  We will also take time to explore a sustainable forestry project located at an ecological research center in the southern rain forest as well as participate in scenic excursions into the Caribbean Basin’s finest example of a tropical rainforest and wilderness area, El Yunque. 
</t>
  </si>
  <si>
    <t xml:space="preserve">Portugal </t>
  </si>
  <si>
    <t>02/25/2023 -03/05/2023</t>
  </si>
  <si>
    <t>Join Be World Ready this Winter to explore the land set between some of the oldest borders in Europe, a land where old, unique cultural traditions collide with the modern day in a harmonious way, a destination that is as cute as it is delicious. rom exploring Portugal’s top soccer club, visiting a local vineyard, to learning about how for the past 5+ years Portugal has been considered the 4th most innovative country in Europe, its an action-packed week that dives deeper into life in Portugal than the average visitor would experience.</t>
  </si>
  <si>
    <t>https://www.beworldready.ca/trips/w23-portugal-sun-sea-history/</t>
  </si>
  <si>
    <t xml:space="preserve">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 - From exploring Portugal’s top soccer club, visiting a local vineyard, to learning about how for the past 5+ years Portugal has been considered the 4th most innovative country in Europe, its an action-packed week that dives deeper into life in Portugal than the average visitor would experience. Join Be World Ready this Winter to explore the land set between some of the oldest borders in Europe, a land where old, unique cultural traditions collide with the modern day in a harmonious way, a destination that is as cute as it is delicious – Portugal!
11.4. Strengthen efforts to protect and safeguard the world’s cultural and natural heritage - Students will visit some important places to Portugal culture and history: 1. Jeronimos Monastery, former monastery and UNESCO World Heritage Site located in Belem. The Jeronimos Monastery is the final resting place for explorer Vasco da Gama and is one of the most visited places in Lisbon. The monastery includes a one-of-a-kind church with unique architecture, and stunning cloisters in the Manueline style. 2. Museu do Azulejo, located in the Madre de Deus Convent, Portugal’s national tile museum. This museum was founded in 1509 and offers extensive collections that showcase the journey of the history of tile from the 15th century to present day. 3. Sintra, one-of-a-kind, beautiful destination is located just outside of Lisbon and looks like it is straight out of a fairy tale and is also a UNESCO World Heritage Site! Sintra gained the UNESCO Cultural Landscape classification back in 1995 due to its wonderful natural characteristics and impressive historic landmarks.
13.3. Improve education, awareness-raising and human and institutional capacity on climate change mitigation, adaptation, impact reduction and early warning - Through the Be World Ready Pre-Departure Sustainability Training, students/travellers will learn about SDG, sustainability and climate change and how little action they could easily implement in the trips could make their travel more sustainable and climate-change conscious. 
</t>
  </si>
  <si>
    <t xml:space="preserve">Dominican Republic </t>
  </si>
  <si>
    <t>Dominican Republic – Colonial Discoveries</t>
  </si>
  <si>
    <t>02/26/2023 -03/05/2023</t>
  </si>
  <si>
    <t>Dominican Republic! Known affectionately to the locals as Quisqueya, meaning the “mother of all lands”, this beautiful country is lined with palm tree studded beaches all along its Caribbean and Atlantic shores, mountain ranges, rich soils and an incredible history dating back to Christopher Columbus’ first voyage in 1492. With so much history, beautiful scenery, and its passionate people, there is no wonder why this country sees over 7 million visitors per year!</t>
  </si>
  <si>
    <t>https://www.beworldready.ca/trips/w23-dominican-republic-colonial-discoveries/</t>
  </si>
  <si>
    <t xml:space="preserve">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 -  Students will have the incredible opportunity build upon their global citizenship and participate in the Pack for a Purpose initiative. Pack for a Purpose is an initiative that collects essential items through community drives and donates them to the local community members as well as to help provide much needed items for local projects in the Dominican Republic. Throughout our week we will see the impact that our donations have on the local community and see for ourselves the incredible importance of global citizenship.
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 - Throughout the week, we will continue to learn about sustainability, biodiversity, tourism, and culture, while contributing time to the local community through various outreach efforts. 
11.4. Strengthen efforts to protect and safeguard the world’s cultural and natural heritage - Upon arrival in Punta Cana, we will be met by our local partners who will escort our group for what is sure to be an incredible week of beautiful sights, cultural immersion, and the opportunity to create a lasting impact through community outreach. This beautiful country, the “mother of all lands”, truly has it all. From beautiful scenery, fascinating history, and a passionate people, it is the perfect destination for Niagara College students to visit this Winter. Join Be World Ready for a journey to paradise, exploration of colonial cities, while enhancing your global mindset and truly becoming a global citizen by helping our international communities.
12.8. By 2030, ensure that people everywhere have the relevant information and awareness for sustainable development and lifestyles in harmony with nature - Student will spend some time with the amazing people over at the Puntacana Foundation. The Puntacana Foundation are critical pioneers and advocates of sustainable development in the Dominican Republic. The Foundation has a vast range of innovative projects which serve as living, breathing examples of sustainable tourism. We will spend the next day and a half with the Puntacana Foundation, learning about their successes, ongoing projects, and their impact on the local community.
13.3. Improve education, awareness-raising and human and institutional capacity on climate change mitigation, adaptation, impact reduction and early warning - Through the Be World Ready Pre-Departure Sustainability Training, students/travellers will learn about SDG, sustainability and climate change and how little action they could easily implement in the trips could make their travel more sustainable and climate-change conscious. </t>
  </si>
  <si>
    <t xml:space="preserve">Germany </t>
  </si>
  <si>
    <t>Germany – Global Education</t>
  </si>
  <si>
    <t>Spring 2023</t>
  </si>
  <si>
    <t>04/23/2023 - 
05/02/2023</t>
  </si>
  <si>
    <t xml:space="preserve">Scotland </t>
  </si>
  <si>
    <t xml:space="preserve">Scotland – Kilt-y as Charged </t>
  </si>
  <si>
    <t>04/22/2023 - 
04/30/2023</t>
  </si>
  <si>
    <t>Georgia – The Cradle of Wine</t>
  </si>
  <si>
    <t>Germany – Hallo Deutschland</t>
  </si>
  <si>
    <t xml:space="preserve">Italy </t>
  </si>
  <si>
    <t>Italy – That’s Amore</t>
  </si>
  <si>
    <t>"04/22/2023 - 
04/30/2023"</t>
  </si>
  <si>
    <t>Fall 2023</t>
  </si>
  <si>
    <t>10/21/2023 -10/29/2023</t>
  </si>
  <si>
    <t>10/21/2023 - 10/29/2023</t>
  </si>
  <si>
    <t xml:space="preserve">Window Film </t>
  </si>
  <si>
    <t>Niagara College has installed window film in the Benchmark Restaurant, the at the Armoury at the Niagara-on-the-Lake Campus, the Student Administrative Council Board Room in Welland, and the Wine Visitor and Education Centre (WVEC). The window film is a cost effective way to reduce energy consumption by increasing the solar energy rejection, UV light rejection, visible light reflected and reduce the amount of glare within the restaurant. The window film has had a positive impact on customers visiting Benchmark, by making their experience more comfortable, while still being able to look out at the campus grounds, and the Niagara Escarpment. Sustainability has been awarded funding from TD Friends of the Environment Foundation to support the window film installation at the WVEC.</t>
  </si>
  <si>
    <t>https://www.niagaracollege.ca/sustainability/projects/window-film/</t>
  </si>
  <si>
    <t>7.3 By 2030, double the global rate of improvement in energy efficiency - DISSCUSSION: The window film has proven to reduce the variation of indoor temperature and radiative heat focus on the wine racks
9.4 By 2030, upgrade infrastructure and retrofit industries to make them sustainable, with increased resource - use efficiency and greater adoption of clean and environmentally sound technologies and industrial processes, with all countries taking action in accordance with their respective capabilities - PROJECT OBJECTIVES:All visitors can learn about the opportunity window films have on reducing energy consumption, and its place as a technology for sustainable building designs.
12.3 By 2030, halve per capita global food waste at the retail and consumer levels and reduce food losses along production and supply chains, including post-harvest losses - DISCUSSION: First of all, as wine quality can deteriorate due to excessive heat, the window film has proven to improve the indoor temperature conditions near the wine racks. 
13.3 Improve education, awareness-raising and human and institutional capacity on climate change mitigation, adaptation, impact reduction and early warning - PROJECT OBJECTIVES:This project can provide students, visitors and employees with knowledge and verifiable proof that window films are able to reduce energy consumption and increase energy efficiency.
17.17. Encourage and promote effective public, public-private and civil society partnerships, building on the experience and resourcing strategies of partnerships - The Carbon Neutral Building Project at the Wine Visitor and Education Centre (WVEC) was launched in January 2013 in partnership with Walker Industries and Carbonzero. Integrated Municipal Services Inc. (IMS), a division of Niagara’s Walker Industries, created a carbon neutral building service with the vision of making sustainable living and building operations more accessible and practical for small- to medium-sized businesses and organizations.</t>
  </si>
  <si>
    <t>http://www.evolutionwindowfilms.com/blog/title/niagara-college-winery-a-window-film-case-study/id/28/</t>
  </si>
  <si>
    <t xml:space="preserve"> Niagara College Individual Report - 2010 - 2016 (Niagara Sustainability Initiative)</t>
  </si>
  <si>
    <t>As a member of Niagara Sustainability Initiative (NSI), annual Individual Reports including the 2010-2012, 2013, 2014, 2015, and 2016 fiscal year were published summarizing the annual operational greenhouse gas emissions. NSI was a local not-for-profit organization that operated from 2011 until 2018, with a focus on improving environmental and economic performance by engaging the community to reduce carbon emissions, enhance sustainability and improve economic performance.</t>
  </si>
  <si>
    <t>2010 - 2016</t>
  </si>
  <si>
    <t>https://www.niagaracollege.ca/sustainability/projects/niagara-college-individual-report-niagara-sustainability-initiative/</t>
  </si>
  <si>
    <t>7.3 By 2030, double the global rate of improvement in energy efficiency - INTRODUCTION: Through Niagara Sustainability Initiative’s (NSI) proven approach, which engages organizations in setting and achieving greenhouse gas reduction targets, members of the Carbon Project are able to minimize their environmental impact while improving their financial bottom line; a two‐fold accomplishment. Niagara College is currently a Committing Member of the Carbon Project and has set a 10-year absolute reduction target of 20 percent below 2009-2010 levels (Milestone 4).
12.6.	Encourage companies, especially large and transnational companies, to adopt sustainable practices and to integrate sustainability information into their reporting cycle -INTRODUCTION: As one of NSI’s original members, Niagara College has committed to calculate and measure its corporate carbon footprint and invest in emission reduction strategies.
13.3.	Improve education, awareness-raising and human and institutional capacity on climate change mitigation, adaptation, impact reduction and early warning -INTRODUCTION:As an educational institution and Carbon Project member, Niagara College holds a unique position. Niagara College is able to engage students and staff in both horizontal and vertical decision making on sustainability.</t>
  </si>
  <si>
    <t xml:space="preserve">NC Energy Audit - Personal Appliances </t>
  </si>
  <si>
    <t>In 2012, the Office of Sustainability with the help of an Environmental Technician - Field &amp; Lab co-op student, completed a personal appliance audit to try and quantify the electricity consumption and annual electricity cost of all of the personal appliances found in offices, classrooms, and other areas on campus.</t>
  </si>
  <si>
    <t>https://www.niagaracollege.ca/sustainability/projects/nc-energy-audit-personal-appliances/</t>
  </si>
  <si>
    <t>7.3 By 2030, double the global rate of improvement in energy efficiency - PROJECT DESCRIPTION: In 2012, the Office of Sustainability with the help of an Environmental Technician - Field &amp; Lab co-op student, completed a personal appliance audit to try and quantify the electricity consumption and annual electricity cost of all of the personal appliances found in offices, classrooms, and other areas on campus
12.6.	Encourage companies, especially large and transnational companies, to adopt sustainable practices and to integrate sustainability information into their reporting cycle -  PROJECT DESCRIPTION: In 2012, the Office of Sustainability with the help of an Environmental Technician - Field &amp; Lab co-op student, completed a personal appliance audit to try and quantify the electricity consumption and annual electricity cost of all of the personal appliances found in offices, classrooms, and other areas on campus.</t>
  </si>
  <si>
    <t>This report audited around 1,250 personal appliances within the Niagara-on-the-Lake and Welland campi.</t>
  </si>
  <si>
    <t>Alternative Transportation Communications Plan</t>
  </si>
  <si>
    <t>In 2015, students in the Public Relations programs completed a Communications Plan for an Alternative Transportation Initiative.</t>
  </si>
  <si>
    <t>https://www.niagaracollege.ca/sustainability/projects/alternative-transportation-communications-plan/</t>
  </si>
  <si>
    <t>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 - GOALS: Announce the Launch of the Alternative Transportation program prior to and during orientation week. STRATEGIES AND TACTICS: Introduce the alternative transportation initiative to students, faculty and staff in anticipation of pending launch
13.3 Improve education, awareness-raising and human and institutional capacity on climate change mitigation, adaptation, impact reduction and early warning - STRATEGIES AND TACTICS: Create awareness of the alternative transportation initiative through promotional material directed towards new students and parents. OBJECTIVES: Host two events to promote the alternative transportation program during orientation week. Place information in the orientation package sent out to students during the summer months to inform those looking for housing and planning accommodations in the city</t>
  </si>
  <si>
    <t>Communication Plan - A Tactical Tool Kit for the Edible Orchard</t>
  </si>
  <si>
    <t>In 2015, students in the Environmental Management and Assessment program completed a Tactical Tool Kit for the Edible Orchard concept at the Welland Campus as a course-based research deliverable in the Public Relations course, developing five tactics to increased engagement with students, employees, and broader community members.</t>
  </si>
  <si>
    <t>https://www.niagaracollege.ca/sustainability/projects/communication-plan-a-tactical-tool-kit-for-the-edible-orchard/</t>
  </si>
  <si>
    <t xml:space="preserve">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 - TACTIC 1: An orchard will encourage sustainable living, increase local food awareness and biodiversity, and create collaborations between departments at Niagara College and local communities.
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 - TACTIC 3: The Fruit Tree Pollination Brochure was chosen as a tactic because it outlines the importance of pollination to ensure high yields while maintaining a healthy orchard. This informative brochure can increase education awareness on the importance of pollination for fruit orchards and can be distributed during the launch party and planting event.
11.8.Support positive economic, social and environmental links between urban, peri-urban and rural areas by strengthening national and regional development planning - TACTIC 1: This project will not only promote biodiversity, health and wellness in our area, but will also foster sustainable living and create collaborations between education institutions and local communities. Most of the fruits and nuts eventually harvested will be donated to food banks to help feed the less fortunate in our community. Self-sustaining food production workshops such as fruit canning will also become available.
12.2.By 2030, achieve the sustainable management and efficient use of natural resources - TACTIC 1: This project will not only promote biodiversity, health and wellness in our area, but will also foster sustainable living and create collaborations between education institutions and local communities. Most of the fruits and nuts eventually harvested will be donated to food banks to help feed the less fortunate in our community. Self-sustaining food production workshops such as fruit canning will also become available.
12.8.	By 2030, ensure that people everywhere have the relevant information and awareness for sustainable development and lifestyles in harmony with nature - TACTIC 3: The Fruit Tree Pollination Brochure was chosen as a tactic because it outlines the importance of pollination to ensure high yields while maintaining a healthy orchard. This informative brochure can increase education awareness on the importance of pollination for fruit orchards and can be distributed during the launch party and planting event. 
17.17. Encourage and promote effective public, public-private and civil society partnerships, building on the experience and resourcing strategies of partnerships - TACTIC 1: This  project will not only promote biodiversity, health, and wellness in our area but also foster sustainable living and create collaborations between Niagara College and local communities. 
</t>
  </si>
  <si>
    <t>Waste Engagement Strategies</t>
  </si>
  <si>
    <t>In 2014, students in the Environmental Management and Assessment program completed a number of Waste Engagement Strategies for different waste streams as a course-based research deliverable in the Waste Management course, developing strategies for Compost, E-Waste, Co-mingled Recycling, Paper Recycling, and Battery Recycling.</t>
  </si>
  <si>
    <t>https://www.niagaracollege.ca/sustainability/projects/waste-engagement-strategies/</t>
  </si>
  <si>
    <t>11.6 By 2030, reduce the adverse per capita environmental impact of cities, including by paying special attention to air quality and municipal and other waste management. IMPORTANCE: Methane gas reduction​  in landfill .
12.5 By 2030, substantially reduce waste generation through prevention, reduction, recycling and reuse. - IMPORTANCE: Reduce waste volumes​ and Increase diversion rate
12.8.	By 2030, ensure that people everywhere have the relevant information and awareness for sustainable development and lifestyles in harmony with nature - CHALLENGES: Increase awareness through course instructors​. Create awareness of the importance of composting and recycling.</t>
  </si>
  <si>
    <t>Business Proposal for  
Biodiesel Vehicles</t>
  </si>
  <si>
    <t>In 2013 a student of the Environmental Management and Assessment program completed a Bussines proposal for biodiesel Vehicles as a part of her internship with the Sustainability office. The Facilities Management Services (FMS) was looking to replace four college-owned fleet vehicles. Before making a purchase, it was important to analyze the advantages and disadvantages of implementing alternative fuel vehicles as a replacement. This business case outlines the environmental, social and economic benefits for the  College as a result of the transition from gasoline to alternative fuel fleet vehicles.	2013</t>
  </si>
  <si>
    <t>https://www.niagaracollege.ca/sustainability/projects/biodiesel-vehicle-business-proposal/</t>
  </si>
  <si>
    <t>7.2.	By 2030, increase substantially the share of renewable energy in the global energy mix - The proposal focus on replacing the College's Facility Management Services dept. fleet to biodiesel-fueled vehicles, thus increasing the share of renewable energy in the global mix, instead of using gasoline or diesel.
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 - Aside from the car replacement, the proposal also covers the installation of a biodiesel converter in the campus to convert 7600 L of vegetal oil from Niagara College's waste stream.
12.2.	By 2030, achieve the sustainable management and efficient use of natural resources - By eliminating the usage of gasoline/diesel propelled cars and redirecting used vegetable oil, NC would be supporting the sustainable management and efficient use of natural resources.
12.4 By 2030,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 - Reusing the waste vegetable oil would also fulfill this target, redirecting 7600 L to a secondary use as biodiesel after conversion.</t>
  </si>
  <si>
    <t>Canadian Food &amp; Wine Insitute Sustainability Plan</t>
  </si>
  <si>
    <t>In 2013, a student in the Environmental Management and Assessment program completed a Sustainability Plan for the Canadian Food &amp; Wine Institute as part of an Internship with the Office of Sustainability.</t>
  </si>
  <si>
    <t>https://www.niagaracollege.ca/sustainability/projects/canadian-food-wine-institute-sustainability-plan/</t>
  </si>
  <si>
    <t>6.4.	By 2030, substantially increase water-use efficiency across all sectors and ensure sustainable withdrawals and supply of freshwater to address water scarcity and substantially reduce the number of people suffering from water scarcity - The sustainability plan has a specific focus on increasing water usage efficiency through retrofits of inefficient appliances, switch to low-flow spray valves, addition of aerators in kitchen sink faucets and insulation to the hot water system.
12.5 By 2030, substantially reduce waste generation through prevention, reduction, recycling and reuse - The plan has a concrete section that investigates the proper stream use, indicating problems with how the different bins were used and making suggestions about how to improve it.
13.3 Improve education, awareness-raising and human and institutional capacity on climate change mitigation, adaptation, impact reduction and early warning</t>
  </si>
  <si>
    <t>The document is huge and covers many areas, but it would be important to confirm anything from it has been put forward.</t>
  </si>
  <si>
    <t>Teaching Brewery Sustainability Plan</t>
  </si>
  <si>
    <t>In 2013, a student in the Environmental Management and Assessment program completed a Sustainability Plan for the Niagara College Teaching Brewery as part of an Internship with the Office of Sustainability.</t>
  </si>
  <si>
    <t>https://www.niagaracollege.ca/sustainability/projects/teaching-brewery-sustainability-plan/</t>
  </si>
  <si>
    <t>6.4. By 2030, substantially increase water-use efficiency across all sectors and ensure sustainable withdrawals and supply of freshwater to address water scarcity and substantially reduce the number of people suffering from water scarcity - The Sustainability Plan not only measures water consumption, but also make recommendations for efficiency improvement.
7.3. By 2030, double the global rate of improvement in energy efficiency - The Sustainability Plan investigates power consumption through the facility and also makes recommendations for energy efficiency improvement in equipments and fixtures.
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 - The Sustainability Plan investigates the equipment used in the brewing process and makes recommendations for upgrading.
12.5. By 2030, substantially reduce waste generation through prevention, reduction, recycling and reuse - The Sustainability Plan investigates the waste stream and makes recommendations about reduction.
12.6. Encourage companies, especially large and transnational companies, to adopt sustainable practices and to integrate sustainability information into their reporting cycle - The Sustainability Plan investigates the waste stream and makes recommendations about annual reportings and audits, being a report and audit itself.
13.3 Improve education, awareness-raising and human and institutional capacity on climate change mitigation, adaptation, impact reduction and early warning - With all the measures listed above, the Sustainability Plan is contributing for this improvement in a concrete way.</t>
  </si>
  <si>
    <t>Niagara College Building Standard</t>
  </si>
  <si>
    <t>In 2014, a student in the Environmental Management and Assessment program completed a Sustainable Building Standard for Niagara College as part of an Internship with the Office of Sustainability, developing guidelines to increase energy  efficiency, reduce greenhouse gas emissions, and water conservation efforts, as well as improve waste management practices, indoor air quality, and more.</t>
  </si>
  <si>
    <t>https://www.niagaracollege.ca/sustainability/projects/niagara-college-building-standard/</t>
  </si>
  <si>
    <t xml:space="preserve">6.4. By 2030, substantially increase water-use efficiency across all sectors and ensure sustainable withdrawals and supply of freshwater to address water scarcity and substantially reduce the number of people suffering from water scarcity - The Building Standard proposes clear ways of reducing water consumption through efficient plumbing fixtures and appliances.
6.5. By 2030, implement integrated water resources management at all levels, including through transboundary cooperation as appropriate - The Building Standard proposes the usage of Meter Data Management Systems for a better management of the resources.
7.3. By 2030, double the global rate of improvement in energy efficiency - The Building Standard sets multiple way of increasing energy efficiency.
9.1. Develop quality, reliable, sustainable and resilient infrastructure, including regional and transborder infrastructure, to support economic development and human well-being, with a focus on affordable and equitable access for all - The Building Standard proposes multiple ways to improve the current infrastructure, while also setting standards for using more efficient building materials.
12.2. By 2030, achieve the sustainable management and efficient use of natural resources - By setting improved standards for energy, water, HVAC systems and building materials, the Building Standard helps in achieving a sustainable management and efficien use of natural resources.
12.6.	Encourage companies, especially large and transnational companies, to adopt sustainable practices and to integrate sustainability information into their reporting cycle - By suggesting the usage of integrated management systems, the Building Standard also satisfies this item.
</t>
  </si>
  <si>
    <t>Conducting Life Cycle Analyses at the Wine Visitor &amp; Education Centre</t>
  </si>
  <si>
    <t>In 2015, students in the Environmental Management and Assessment program completed a Life Cycle Analysis, quantifying the greenhouse gas emissions of four different wine products at the Niagara College Wine Visitor &amp; Education Centre as part of an Internship with the Office of Sustainability.</t>
  </si>
  <si>
    <t>https://www.niagaracollege.ca/sustainability/projects/conducting-life-cycle-analyses-at-the-wine-visitor-education-centre/</t>
  </si>
  <si>
    <t>12.2. By 2030, achieve the sustainable management and efficient use of natural resources - The Life Cycle Analysis helps to understand how to achieve a more efficiente use of natural resources.
12.5.	By 2030, substantially reduce waste generation through prevention, reduction, recycling and reuse - The Life Cycle Analysis investigates in detail the life cycle of bottles and gives suggestions to help reducing the waste generated and carbon impact.
12.6.	Encourage companies, especially large and transnational companies, to adopt sustainable practices and to integrate sustainability information into their reporting cycle - The Life Cycle Analysis is a detailed report itself that approaches sustainability for many viewpoints.
13.3 Improve education, awareness-raising and human and institutional capacity on climate change mitigation, adaptation, impact reduction and early warning - The Life Cycle Analysis helps to understand how to achieve a more efficiente use of natural resources.</t>
  </si>
  <si>
    <t>Transportation Demand Management Strategy</t>
  </si>
  <si>
    <t>In 2015, a student in the Environmental Management and Assessment program completed a Transportation Demand Management Strategy for Niagara College as part of an Internship with the Office of Sustainability.</t>
  </si>
  <si>
    <t>https://www.niagaracollege.ca/sustainability/projects/transportation-demand-management-strategy/</t>
  </si>
  <si>
    <t>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 - The Transportation Strategy investigates all the modals involved in rides to/from the college, thus giving better ideas of how to better satisfy this need in this specific community.
12.8. By 2030, ensure that people everywhere have the relevant information and awareness for sustainable development and lifestyles in harmony with nature - The Transportation Strategy investigates usage of car sharing, car pooling, ridesharing, commuting software and more, setting a starting point for gathering relevant information about transportation for sustainable development (the best possible ways of getting people to/from campi).</t>
  </si>
  <si>
    <t>Sustainable Food Assessment Guide</t>
  </si>
  <si>
    <t>In 2018, a student in the Environmental Management and Assessment program completed a Sustainable Food Assessment Guide, including a Food Origin Audit, for Niagara College as part of an Internship with the Office of Sustainability.</t>
  </si>
  <si>
    <t>https://www.niagaracollege.ca/sustainability/projects/sustainable-food-assessment-guide/</t>
  </si>
  <si>
    <t>12.6. Encourage companies, especially large and transnational companies, to adopt sustainable practices and to integrate sustainability information into their reporting cycle - The Assessment Guide is specifically tailored to set a framework for future food assessment data collection, thus including this aspect in the institution's reporting.</t>
  </si>
  <si>
    <t>Sustainability x Sport: An Introduction to Sustainability and Sport</t>
  </si>
  <si>
    <t>On April 9, 2021, Niagara College, the Niagara 2022 Canada Summer Games and the Canada Games Council sought to provide a deeper understanding of how these two worlds come together through moderated discussions and storeytelling from knowledgable professionals in the field, to shed light on the human impacts of climate change at a local and global scale. Sustainability in sport has become more relevant as the impacts of climate change on the environment and our social systems become more prevalent.</t>
  </si>
  <si>
    <t>https://www.niagaracollege.ca/sustainability/projects/sustainability-x-sport-an-introduction-to-sustainability-and-sport/</t>
  </si>
  <si>
    <t>12.8. By 2030, ensure that people everywhere have the relevant information and awareness for sustainable development and lifestyles in harmony with nature - This video series gives information of how sustainability and sports can be linked, raising the awareness for a more sustainable lifestyle.
13.3 Improve education, awareness-raising and human and institutional capacity on climate change mitigation, adaptation, impact reduction and early warning - By talking about sustainability elements in sports, this video series raises awareness, improves education on impact reduction.</t>
  </si>
  <si>
    <t>Niagara College Climate Action Plan</t>
  </si>
  <si>
    <t>In 2020, three students in the Environmental Management and Assessment program completed a Climate Action Plan (CAP) for Niagara College as part of an Internship with the Office of Sustainability. The CAP identifies mitigation and adaptation and strategies to reduce the short and long term risk of climate-related impacts.</t>
  </si>
  <si>
    <t>https://www.niagaracollege.ca/sustainability/projects/niagara-college-climate-action-plan/</t>
  </si>
  <si>
    <t>11.9.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 - The Climate Action Plan approached adaptation to climate change and resilience to disasters.
13.1. Strengthen resilience and adaptive capacity to climate-related hazards and natural disasters in all countries - The Climate Action Plan approaches not only the College, but also different potential effects in industries in the Niagara Region.
13.3 Improve education, awareness-raising and human and institutional capacity on climate change mitigation, adaptation, impact reduction and early warning - The Climate Action Plan approaches this item with a detailed analysis on how the institution could be affected, suggestions to mitigation, adaptation and impact reduction.</t>
  </si>
  <si>
    <t>Bee Campus and Wildlife Habitat Council Certifications</t>
  </si>
  <si>
    <t>In 2020, a student in the Environmental Management and Assessment program completed a Bee Campus certification submission and Wildlife Habitat Council Certification Assessment for Niagara College as part of an Internship with the Office of Sustainability, helping to advance sustainable grounds managemnt on campus.</t>
  </si>
  <si>
    <t>https://www.niagaracollege.ca/sustainability/projects/bee-campus-and-wildlife-habitat-council-certifications/</t>
  </si>
  <si>
    <t>3.4.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 - The Bee Campus is contributing to keep wild bee's genetic diversity and populations.
12.8. By 2030, ensure that people everywhere have the relevant information and awareness for sustainable development and lifestyles in harmony with nature - The Bee Campus program also included educational efforts.
15.1. By 2020, ensure the conservation, restoration and sustainable use of terrestrial and inland freshwater ecosystems and their services, in particular forests, wetlands, mountains and drylands, in line with obligations under international agreements - The Bee Campus project helps with conservation and restoration of the services (pollination) of bees within adjacent forests, wetlands and the escarpment overall.
15.5 Take urgent and significant action to reduce the degradation of natural habitats, halt the loss of biodiversity and, by 2030, protect and prevent the extinction of threatened species - By helping bees thrive, the degradation of natural habitats is helped and the loss of biodiversity too, both through helping the animal communities to survive and keeping the pollination services alive.
15.9.	By 2020, integrate ecosystem and biodiversity values into national and local planning, development processes, poverty reduction strategies and accounts - The Bee Campus can be considered a ecosystem and biodiversity value which was integrated in the local planning strategy.</t>
  </si>
  <si>
    <t>NOTL Campus GIS Mapping</t>
  </si>
  <si>
    <t>In 2016, two students in the Geographic Information Systems (GIS) program completed their thesis project for the Office of Sustainability by developing a GIS base map of the NOTL Campus. The map includes campus features such as the First Nations, Metis, and Inuit Garden, Laura Secord Legacy Trail, hops yard, as well as identified trees as part of the tree inventory.</t>
  </si>
  <si>
    <t>https://www.niagaracollege.ca/sustainability/projects/notl-campus-gis-mapping/</t>
  </si>
  <si>
    <t>11.4. Strengthen efforts to protect and safeguard the world’s cultural and natural heritage - BACKGROUND: This base map will allow to actively manage the areas by having a visual layout of their exact locations.The campus can be distinguished by its unique features such as its vineyards, hops yard, lagoons, wetlands, and large gardens. It is not only these features that make the campus unique but its location, which is at the base of the Niagara Escarpment which is a UNESCO designated World Biosphere Reserve. Along the base of the escarpment there is the Wetland Ridge Trail that takes the hiker alongside the lagoons, wetlands, and First Nations, Metis, and Inuit garden. The Wetland Ridge Trail also connects to the Laura Secord Legacy Trail which is a significant historical feature present on the Niagara-on-the-Lake campus. 
13.3. Improve education, awareness-raising and human and institutional capacity on climate change mitigation, adaptation, impact reduction and early warning -  INTRODUCTION: This base map provides a visual representation of the campus in its current condition and can be edited so that any changes made to the campus can be added to the map. Future map layers can therefore be created to show how the campus is changing over time. Any future plans for expansion of the campus can also use the base map as a reference since it contains spatially referenced data. Both the Memorial Hill trees, the First Nations, Metis, and Inuit garden, and the Laura Secord Legacy Trail have been added to the base map to raise awareness regarding their significance and importance as major features on campus.
15.1. By 2020, ensure the conservation, restoration and sustainable use of terrestrial and inland freshwater ecosystems and their services, in particular forests, wetlands, mountains and drylands, in line with obligations under international agreements - CONCLUSION AND RECOMENDATIONS: The map can therefore act as an aid for planning future changes to the campus landscape. It contains layers representing the major features of the college campus such as the buildings, roads, lagoons, vineyards, hops yard, raised gardens, the Memorial Hill trees, First Nations, Metis, and Inuit garden, and the Laura Secord Legacy Trail.</t>
  </si>
  <si>
    <t>Academic Assessment</t>
  </si>
  <si>
    <t>The Office of Sustainability has undergone an inventory of the courses offered at Niagara College to evaluate which courses would  be considered as a “sustainability course”, “sustainability related course”, and which courses have “sustainability learning outcomes” (see link below for access to definitions). This inventory will provide valuable information to help build knowledge about where sustainability curriculum is already integrated and where future growth could take place to introduce students to sustainability concepts in the classroom. The inventory has been completed as part of the Sustainability Tracking, Assessment and Rating System (STARS) framework through our international partner AASHE (Association for the Advancement of Higher Education).</t>
  </si>
  <si>
    <t>https://www.niagaracollege.ca/sustainability/projects/academic-assessment/</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</si>
  <si>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 - PROJECT DESCRIPTION: The Office of Sustainability has undergone an inventory of the courses offered at Niagara College to evaluate which courses would be considered as a “sustainability course”, “sustainability related course”, and which courses have “sustainability learning outcomes”. This inventory will provide valuable information to help build knowledge about where sustainability curriculum is already integrated and where future growth could take place to introduce students to sustainability concepts in the classroom.
13.3. Improve education, awareness-raising and human and institutional capacity on climate change mitigation, adaptation, impact reduction and early warning - PROJECT DESCRIPTION: This inventory will provide valuable information to help build knowledge about where sustainability curriculum is already integrated and where future growth could take place to introduce students to sustainability concepts in the classroom.</t>
  </si>
  <si>
    <t>Community Partnership: Habitat Structure Construction</t>
  </si>
  <si>
    <t>The Niagara College Office of Sustainability partnered with a local high school construction class to have bird and bat boxes constructed out of reclaimed and recycled materials. The habitat structures that can be viewed around the Niagara College campuses. All habitat structures will provide shelter and protection to many species who call Niagara College home and can help to inform the species inventory through ongoing monitoring efforts</t>
  </si>
  <si>
    <t>Ongoing</t>
  </si>
  <si>
    <t>https://www.niagaracollege.ca/sustainability/projects/community-partnership-habitat-structure-construction/</t>
  </si>
  <si>
    <t>3.4.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 - By helping to keep the birds, bats, ducks and salamanders safer, this project is helping to keep the genetic diversity.
15.1. By 2020, ensure the conservation, restoration and sustainable use of terrestrial and inland freshwater ecosystems and their services, in particular forests, wetlands, mountains and drylands, in line with obligations under international agreements - By protecting birds, bats, ducks and salamanders, the ecosystems and their services are being maintained as well.
15.5 Take urgent and significant action to reduce the degradation of natural habitats, halt the loss of biodiversity and, by 2030, protect and prevent the extinction of threatened species -  PROJECT DESCRIPTION: All habitat structures will provide shelter and protection to many species who call Niagara College home and can help to inform the species inventory through ongoing monitoring efforts
 17.17. Encourage and promote effective public, public-private and civil society partnerships, building on the experience and resourcing strategies of partnerships - PROJECT DESCRIPTION: The Niagara College Office of Sustainability partnered with a local high school construction class to have bird and bat boxes constructed out of reclaimed and recycled materials.</t>
  </si>
  <si>
    <t>Tree Inventory</t>
  </si>
  <si>
    <t>At Niagara College, we use our campuses as a way for students to explore, learn and innovate in all aspects of sustainability. This way they can take hands on skills learned inside the classroom and apply them a number of sustainability initiatives on our campuses. Niagara College is fortunate enough to have such unique campuses with a variety of habitat features to support wildlife. At the Welland campus, there is a remnant Carolinian woodlot and a significant restoration area with many native plant species. Also, the Niagara-on-the-Lake campus features the Niagara Escarpment, which is a designated UNESCO (the United Nations Educational, Scientific and Cultural Organization) World Biosphere Reserve. This campus also has a significant wetland near the Escarpment that is a source of enjoyment for campus and community visitors. Realizing the significance of all the wildlife that calls our campuses home, it is important to acknowledge the biodiversity richness and accurately take stock of all species that occupy the same space as us.
During the summer of 2015, three Environmental Field and Lab Technician students worked for the Office of Sustainability and conducted a tree inventory of the Welland and NOTL campus as part of the co-op requirement for the program. The tree inventory covered over 220 acres with 7,021 trees identified. The Niagara-on-the-Lake campus is home to 3,485 trees, while there are 3.536 at the Welland Campus. Over 230 tree species were identified between the two campuses, 117 in Welland and 197 in Niagara-on-the-Lake. Some notable species that were found on the Welland Campus include Eastern Flowering Dogwood which is listed as an Endangered species on the Ontario List of Species at Risk, as well as Kentucky Coffee Tree which is listed as Threatened. At the Niagara-on-the-Lake campus, the Butternut tree and Cherry Birch tree were also identified which are also listed as Endangered on the Ontario List of Species at Risk.</t>
  </si>
  <si>
    <t>https://www.niagaracollege.ca/sustainability/projects/tree-inventory/</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</si>
  <si>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 -  PROJECT DESCRIPTION: At Niagara College, we use our campuses as a way for students to explore, learn and innovate in all aspects of sustainability. This way they can take hands on skills learned inside the classroom and apply them a number of sustainability initiatives on our campuses. 
15.1. By 2020, ensure the conservation, restoration and sustainable use of terrestrial and inland freshwater ecosystems and their services, in particular forests, wetlands, mountains and drylands, in line with obligations under international agreements - PROJECT DESCRIPTION: Niagara College is fortunate enough to have such unique campuses with a variety of habitat features to support wildlife. At the Welland campus, there is a remnant Carolinian woodlot and a significant restoration area with many native plant species. Also, the Niagara-on-the-Lake campus features the Niagara Escarpment, which is a designated UNESCO (the United Nations Educational, Scientific and Cultural Organization) World Biosphere Reserve. This campus also has a significant wetland near the Escarpment that is a source of enjoyment for campus and community visitors. Realizing the significance of all the wildlife that calls our campuses home, it is important to acknowledge the biodiversity richness and accurately take stock of all species that occupy the same space as us.
15.5. Take urgent and significant action to reduce the degradation of natural habitats, halt the loss of biodiversity and, by 2020, protect and prevent the extinction of threatened species - PROJECT DESCRIPTION: Realizing the significance of all the wildlife that calls our campuses home, it is important to acknowledge the biodiversity richness and accurately take stock of all species that occupy the same space as us.</t>
  </si>
  <si>
    <t xml:space="preserve">Final Report incomplete (word document): 
https://ncstudents.sharepoint.com/:w:/s/StudentProjects/EQ18gD5CyMhKhXXrr9qL-QYBIt-HYWeP3vuWC1qfnSrsHg?e=jwraVS
</t>
  </si>
  <si>
    <t>Geothermal Heat Pumps</t>
  </si>
  <si>
    <t>The Rankin Technology Building features a geothermal heat pump to help heat and cool the building, that was implemented in 2009. The 265 kW vertical system has over 40 drops that go 400 feet into the ground which saves approximately 2,300 MWh annually. It uses the earth as a heat source in the winter and a heat sink in the summer. This design takes advantage of the moderate temperatures in the ground to boost efficiency and reduce the operational costs of heating and cooling systems.</t>
  </si>
  <si>
    <t>https://www.niagaracollege.ca/sustainability/projects/geothermal-heat-pumps/</t>
  </si>
  <si>
    <t>7.2. By 2030, increase substantially the share of renewable energy in the global energy mix - The geothermal pump increases the presence of renewable energy.
11.9.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 - The geothermal pump helps with aspects such as resource efficiency and adaptation to climate change
13.3 Improve education, awareness-raising and human and institutional capacity on climate change mitigation, adaptation, impact reduction and early warning - Sign highlighting this project is hanging in the Rankin Technology Building and the geothermal pump is featured in many of NC's educational resources.</t>
  </si>
  <si>
    <t>Solar Panels</t>
  </si>
  <si>
    <t>Niagara College has 500 solar panels on the roof of the Voyageur Building at the Welland Campus. The 95kW roof mounted photovoltaic system is capable of producing a maximum annual yield of 115MWh of power. The solar panels have been tied into the Ontario power grid as part of the Feed-In-Tariff program. 100% of the financial gains through this program are put towards funding other sustainability initiatives at Niagara College.</t>
  </si>
  <si>
    <t>https://www.niagaracollege.ca/sustainability/projects/solar-panels/</t>
  </si>
  <si>
    <t>7.2. By 2030, increase substantially the share of renewable energy in the global energy mix - The solar panels increase the presence of renewable energy.
11.9.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 - The solar panels help with aspects such as resource efficiency and adaptation to climate change
13.3 Improve education, awareness-raising and human and institutional capacity on climate change mitigation, adaptation, impact reduction and early warning - The solar panels are featured in many of NC's educational resources.</t>
  </si>
  <si>
    <t xml:space="preserve">A small-scale wind turbine was installed at the Welland Campus in 2009. The wind turbine has the potential for a continuous power output power of 4000W and can save up to 35,000 kWh per year. </t>
  </si>
  <si>
    <t>https://www.niagaracollege.ca/sustainability/projects/wind-turbine/</t>
  </si>
  <si>
    <t>7.2. By 2030, increase substantially the share of renewable energy in the global energy mix - The wind turbine increases the presence of renewable energy.
11.9.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 - The wind turbine helps with aspects such as resource efficiency and adaptation to climate change
13.3 Improve education, awareness-raising and human and institutional capacity on climate change mitigation, adaptation, impact reduction and early warning - The wind turbine is featured in many of NC's educational resources.</t>
  </si>
  <si>
    <t>Ontario Biodiversity Summit – Youth Parallel Event</t>
  </si>
  <si>
    <t>As part of the Ontario Biodiversity Summit 2015 held in Niagara Falls May 19-22, Niagara College hosted a Youth Parallel event on Friday, May 22 – the International Day of Biological Diversity. The event included 50 young delegates to the College’s Niagara-on-the-Lake Campus from where they experienced a variety of biodiversity concepts with hands-on activities in the field, engaged in discussions, and explored the NOTL wetlands and escarpment. They also interacted with representatives from the College – including students, graduates and faculty from the College’s environmental programs, and Office of Sustainability – as well as community organizations including the Niagara Peninsula Conservation Authority and the Niagara Restoration Council. Niagara College also received funding support from the Biodiversity Awareness and Education Network in support of this great event!</t>
  </si>
  <si>
    <t>https://www.niagaracollege.ca/sustainability/projects/ontario-biodiversity-summit-youth-parallel-event/</t>
  </si>
  <si>
    <t>12.8.	By 2030, ensure that people everywhere have the relevant information and awareness for sustainable development and lifestyles in harmony with nature - This event took 50 young delegates to NOTL campus, where they experienced a variety of biodiversity concepts with hands-on activities in the field, engaged in discussions, and explored the NOTL wetlands and escarpment.
13.3 Improve education, awareness-raising and human and institutional capacity on climate change mitigation, adaptation, impact reduction and early warning - This education and engagement event, was inteded to increase youth awareness on biodiversity, climate change, and sustainabiltiy through a number of on campus field activities</t>
  </si>
  <si>
    <t>Aquaponics</t>
  </si>
  <si>
    <t>Aquaponics is the combination of aquaculture (raising fish) and hydroponics (growing plants without soil) into one closed loop, sustainable system that uses the fish waste to provide an organic source of nutrients for hydroponically grown plants. In other words, sustainable food production happens both in the water and above it.
In March 2014, the Natural Sciences and Engineering Research Council of Canada awarded Niagara College funding from the Applied Research Tools and Instruments Grant to purchase and install two independent aquaponics systems, including four 110-gallon fish tanks and eight grow beds with a total of 144 square-feet for hydroponic growing, along with aquariums for breeding.
Today, the bright blue fish tanks and pale blue growing boards filled with leafy greens take up a little more room in the main greenhouse. The greens are being harvested on a regular basis to be prepped by the students of the College’s Canadian Food and Wine Institute, and served in Benchmark restaurant. The tilapia grown in the tank are also harvested and served at Benchmark – the College’s teaching restaurant. This is a great example of just one of the living teaching tools provided to our students – in this case, for both horticulture and culinary students!</t>
  </si>
  <si>
    <t>https://www.niagaracollege.ca/sustainability/projects/?_sf_s=AQUA</t>
  </si>
  <si>
    <t>3.3.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 - By mixing aquaculture and hydroponics, this system is a way of showcasing sustainable food production systems.
6.4.	By 2030, substantially increase water-use efficiency across all sectors and ensure sustainable withdrawals and supply of freshwater to address water scarcity and substantially reduce the number of people suffering from water scarcity - The tanks use the water from plants and vice-versa, thus making the case for water-use efficiency.
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 - This is arguably a cleaner and environmentally sound technology for two different industries.
12.2.	By 2030, achieve the sustainable management and efficient use of natural resources - Aquaponics is the combination of aquaculture (raising fish) and hydroponics (growing plants without soil) into one closed loop, sustainable system that uses the fish waste to provide an organic source of nutrients for hydroponically grown plants. In other words, sustainable food production happens both in the water and above it.
12.5.	By 2030, substantially reduce waste generation through prevention, reduction, recycling and reuse - The waste generated from aquaculture are used for hydroponics and the water used for hydroponics are applied towards the aquaculture.</t>
  </si>
  <si>
    <t>Chef's Garden</t>
  </si>
  <si>
    <t>The Chef’s Garden is located at the Niagara-on-the-Lake Campus just outside of the Benchmark Restaurant. The garden is home to many great vegetables, berries and other edible treats. The garden is able to provide the Canadian Food and Wine Institute and Benchmark Restaurant with a variety of fresh food items throughout the harvest months, and takes local food sources to an ultimate level!</t>
  </si>
  <si>
    <t>https://www.niagaracollege.ca/sustainability/projects/chefs-garden/</t>
  </si>
  <si>
    <t>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 -  PROJECT DESCRIPTION: The Chef’s Garden is located at the Niagara-on-the-Lake Campus just outside of the Benchmark Restaurant. The garden is home to many great vegetables, berries and other edible treats. The garden is able to provide the Canadian Food and Wine Institute and Benchmark Restaurant with a variety of fresh food items throughout the harvest months, and takes local food sources to an ultimate level!</t>
  </si>
  <si>
    <t>Ban the Sale of Bottled Water</t>
  </si>
  <si>
    <t>In September 2012, Niagara College banned the sale of bottled water on campus. The initiative initially stemmed from staff recommendations at the 2012 Day of Reflection and was approved by the Executive Team in July. The Sustainability Committee supports this as banning bottled water has the obvious benefit of reducing waste from plastic bottles and supports the notion that everyone has the right – not the privilege – to clean drinking water, and it should not be sold as a commodity. The staff members at Niagara College were honoured to have Maude Barlow as a key note speaker at the 2012 Day of Reflection.</t>
  </si>
  <si>
    <t>https://www.niagaracollege.ca/sustainability/projects/ban-the-sale-of-bottled-water/</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</si>
  <si>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 - The 2012 academic year will feature bottled water reduction campaign with the help of our Sustainability Ambassadors to help educate our staff and students about bottled water and further information about why Niagara College decided to ban the sale of it on campus. The campaign will feature blind taste tests, movie showings and information sessions.
6.1 By 2030, achieve universal and equitable access to safe and affordable drinking water for all - Niagara College firmly believes everyone has the right (not privilege) to clean drinking water and it should not be sold as a commodity. Over the summer of 2012, Niagara College installed 11 hydration stations and 6 water spout attachments to existing water fountains at the Welland Campus and 8 water spout attachments to existing water fountains at the Niagara-on-the-Lake Campus
12.5. By 2030, substantially reduce waste generation through prevention, reduction, recycling and reuse - Banning bottled water has the obvious benefit of reducing plastic bottles</t>
  </si>
  <si>
    <t>Lagoon Habitat Enhancement - 2001</t>
  </si>
  <si>
    <t>As a part of the long-term lagoon restoration strategy undertaken by the Centre of Environmental Training (CET) at Niagara College, habitat enhancement activities and monitoring were carried out from June to July 2001. Bird and bat boxes were constructed and installed on-site to enhance the habitat and shelter for waterfowl, bats, songbirds and reptiles.</t>
  </si>
  <si>
    <t>TEAMS: https://ncstudents.sharepoint.com/:b:/s/StudentProjects/EZj0Ff0aZA1OvuAidR8AzrQBVZRruXi8BTxb8JakzQbuCA?e=jg2F2a</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</si>
  <si>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 - LONG TERM REQUIEREMENTS: This project is part of a much larger 25-year vision to create a productive wetland in Niagara that will be used to educate students and the community on wetlands and natural areas.
6.6.  By 2020, protect and restore water-related ecosystems, including mountains, forests, wetlands, rivers, aquifers and lakes -   INTRODUCTION: As a part of the long-term lagoon restoration strategy being undertaken by the Centre of Environmental Training (CET) at Niagara College (Glendale Campus), $4160 00 in Funding was acquired through the Shell Environmental Fund. The Funding was allocated to various tasks aimed at habitat enhancement activities and monitoring from June to July 2001. Bird and bat boxes were constructed and installed on-site to enhance the habitat and shelter for waterfowl, bats, songbirds and reptiles.
 15.1. By 2020, ensure the conservation, restoration and sustainable use of terrestrial and inland freshwater ecosystems and their services, in particular forests, wetlands, mountains and drylands, in line with obligations under international agreements -  INTRODUCTION: As a part of the long-term lagoon restoration strategy being undertaken by the Centre of Environmental Training (CET) at Niagara College (Glendale Campus), $4160 00 in Funding was acquired through the Shell Environmental Fund. The Funding was allocated to various tasks aimed at habitat enhancement activities and monitoring from June to July 2001. Bird and bat boxes were constructed and installed on-site to enhance the habitat and shelter for waterfowl, bats, songbirds and reptiles.</t>
  </si>
  <si>
    <t>Niagara College Transportation Guides</t>
  </si>
  <si>
    <t>Niagara College understands the importance of providing students and employees with the ability to use diverse transportation options to get to school, such as Active Transportation (walking, running, biking, skateboarding, roller blading, and wheel chairing), Private Transportation or Public Transportation. These Guides will provide: (1) explanations on how you can use the different forms of  transportation to get to Niagara College and what infrastructure is in place to help you; (2) provide information on how to safely and effectively travel to and from Niagara College; and (3) list the pros and cons associated with using  the different options of  transportation to determine if it is the right style of transportation for you</t>
  </si>
  <si>
    <t xml:space="preserve">TEAMS: https://ncstudents.sharepoint.com/:f:/s/StudentProjects/EtTmeMARpwREny3-QQs68VoBBdW0Lt3OZgklJgqmCOvBcg?e=Q7YusY </t>
  </si>
  <si>
    <t xml:space="preserve">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 - PROJECT OVERVIEW :These Guides will provide: (1) explanations on how you can use the different forms of  transportation to get to Niagara College and what infrastructure is in place to help you; (2) provide information on how to safely and effectively travel to and from Niagara College; and (3) list the pros and cons associated with using  the different options of  transportation to determine if it is the right style of transportation for you
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 -   PROJECT OVERVIEW: Niagara College understands the importance of providing students and employees with the ability to use diverse transportation options to get to school, such as Active Transportation (walking, running, biking, skateboarding, roller blading, and wheel chairing), Private Transportation or Public Transportation
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 - ACCESSIBILITY:  For Students with impaired mobility who must use the aid of a wheelchair, walker, or cane, it is important that Niagara College has proper routes and systems in place to allow them to travel safely and with ease to campus, from campus, and within campus. </t>
  </si>
  <si>
    <t>Niagara College Glendale Campus Lagoons Water Management and Habitat Enhancement Plan</t>
  </si>
  <si>
    <t>In 2013 a group of Ecosystem Restoration Program completed Niagara College Glendale Campus Lagoons Water Management and Habitat Enhancement Plan as a part of their internship with the Sustainability Office. This project aimed to create a habitat enhancement plan for the lagoons. The goal is to understand how their hydrology could be manipulated to encourage the spread of emergent vegetation. Throughout the years, the Niagara College Glendale Campus Lagoons underwent many transformations, from being classified as Storm Water Management ponds from 1965 to 1996, when the management of these water bodies took a more naturalized approach. Not only does this site provide opportunities for residential recreation and serve as an access point to the provincially recognized Bruce Trail, but its position is also in a prime location to attract waterfowl and wildlife seeking seclusion for nesting.</t>
  </si>
  <si>
    <t>TEAMS: https://ncstudents.sharepoint.com/:b:/s/StudentProjects/Ead6ce195NxGtGYsUozoEjwBkMhvJi4oAfOdvm9I9gFX3w?e=AkZ0Ft</t>
  </si>
  <si>
    <t>6.6.  By 2020, protect and restore water-related ecosystems, including mountains, forests, wetlands, rivers, aquifers and lakes -  EXECUTIVE SUMMARY: The goal of this project was to create a habitat enhancement plan for the lagoons that investigated how their hydrology could be manipulated to encourage the spread of emergent vegetation.
15.1. By 2020, ensure the conservation, restoration and sustainable use of terrestrial and inland freshwater ecosystems and their services, in particular forests, wetlands, mountains and drylands, in line with obligations under international agreements - INTRODUCTION AND PROJECT SCOPE: this project was commissioned by Niagara College, in order to enhance the habitat and ecology of the Glendale Campus lagoons. The reasoning behind this project was the fact that the lagoons currently provide some habitat and ecosystem value, as well as recreational and learning opportunities to Niagara College students and community members</t>
  </si>
  <si>
    <t xml:space="preserve">Welland Campus - Benefits of the Green Space in Promoting Community Wellness </t>
  </si>
  <si>
    <t>In 2013 two students of the Ecosystem Restoration Program completed  a study about the Benefits of the Green Space in Promoting Community Wellness in Welland Campus. This research was conducted to determine the benefits that the community can gain from interacting and spending time in green spaces such as that on the Welland Campus. This study explores how engaging the surrounding community of the Welland  Campus and facilitating their involvement in the naturalization process on campus can benefit the school and the community members themselves. By promoting involvement early in the project, community members will be more likely to take a long-term interest in the Welland Campus.</t>
  </si>
  <si>
    <t>TEAMS: https://ncstudents.sharepoint.com/:b:/s/StudentProjects/EZwZ_Z5YArpEvvMgzOSMMJMBB4p0pHYD4t4vbCVIbh1hCQ?e=CMPccg</t>
  </si>
  <si>
    <t>11.3. By 2030, enhance inclusive and sustainable urbanization and capacity for participatory, integrated and sustainable human settlement planning and management in all countries - INTRODUCTION: The Welland Campus  is  undergoing  urban  naturalization  which  involves  creating  environmentally sound,  sustainable  landscapes  through  the  use  of  plants  that  are  native  to  the  region . The creation of a naturalized park in an urban setting contributes significantly to the social and  aesthetic  quality  of  city  life.  One  of  our  main  focuses  in  the  naturalization project of the Welland campus is to aim at improving the wellness of the surrounding community as  a  benefit  to  them, because they are potential users of the campus’ green spaces after the completion   of   the  project   is   successful.
17.17. Encourage and promote effective public, public-private and civil society partnerships, building on the experience and resourcing strategies of partnerships -  ENGAGING THE COMMUNITY: By promoting involvement early in the project, community members will be more likely to take a long term interest in the Welland Campus.  These community members can gain many health and well-being  benefits  from  being  involved  and  actively  participating  in  campus  activities. Having  green  space  in  a  community  is  a  luxury  not  many communities  have  today.    The  public  should  be  aware  of  the  advantages  to  living  in  such  a community and the Niagara College Campus should include methods for engaging the community in their plans as all stakeholders can benefit from working together.
3.4 By 2030, reduce by one third premature mortality from non-communicable diseases through prevention and treatment and promote mental health and well-being.- One  mechanism  in which  green  space  in  a  community  influences  physical  health  is  by affecting physical activity levels. Parks  offer  an  area where  people  can  be  active  and  participate  in  recreational  activities. Walking  and  outdoor  sports  are  being  recognized  as  one  of  the  best  ways  to  improve  people's physical  health  and  mental  well-being</t>
  </si>
  <si>
    <t xml:space="preserve">Niagara College BioBlitz Toolkit  </t>
  </si>
  <si>
    <t xml:space="preserve">In 2017 a student of the Environmental Management and Assessment program completed the Niagara College BioBlitz Toolkit as an internship project with the sustainability office. This toolkit provides the necessary instruction and resources to plan and execute a Campus BioBlitz successfully. A BioBlitz is a volunteer-based event that involves the collection of a biological inventory of a specified site. </t>
  </si>
  <si>
    <t>TEAMS: https://ncstudents.sharepoint.com/:w:/s/StudentProjects/EbzDO3qawD1NqdK4jw9okT0BZ-JLMSJdD1dw3ASbr9yrTw?e=Mz2Sop</t>
  </si>
  <si>
    <t>15.1. By 2020, ensure the conservation, restoration and sustainable use of terrestrial and inland freshwater ecosystems and their services, in particular forests, wetlands, mountains and drylands, in line with obligations under international agreements - OVERVIEW: The data collected at a BioBlitz can aid in providing baseline information regarding the species present in the area, and be used to observe any changes in biodiversity over time. This information is significant in conservation practices
 17.17. Encourage and promote effective public, public-private and civil society partnerships, building on the experience and resourcing strategies of partnerships - OVERVIEW: Community members, scientists, naturalists and enthusiasts are invited to participate in guided walks, workshops and various other relevant activities. The data collected at a BioBlitz can aid in providing baseline information regarding the species present in the area, and be used to observe any changes in biodiversity over time.</t>
  </si>
  <si>
    <t>Niagara College Environmental Management System Reporting Framework</t>
  </si>
  <si>
    <t>In 2014 a group of students of the Environmental Management and Assessment program completed the  Environmental Management System Reporting Framework for  Niagara College. The purpose of this document is to assist the implementation and maintenance of the College's Environmental Management System (EMS). This Framework will provide a method of document control, records management, and tracking and monitoring system.</t>
  </si>
  <si>
    <t>TEAMS: https://ncstudents.sharepoint.com/:x:/s/StudentProjects/EW3bavRfKqJPhofjAwltFqYB2OOUNLWu3hlteeDDEvQUNw?e=Do6nrf</t>
  </si>
  <si>
    <t>12.6. Encourage companies, especially large and transnational companies, to adopt sustainable practices and to integrate sustainability information into their reporting cycle - PURPOSE: The purpose of this document is to assist the implementation and maintenance of the College's Environmental Management System (EMS). This Framework will provide a method of document control, records management, and tracking and monitoring.</t>
  </si>
  <si>
    <t>Snapping Turtle Monitoring Protocol</t>
  </si>
  <si>
    <t xml:space="preserve">In 2017 students of the Environmental Management and Assessment program completed a Snapping Turtle Monitoring Protocol. This protocol contains the detailed procedures to select and prepare the nesting sites and the requirements for monitoring and maintaining the nesting areas. 
 In 2007, an Artificial Snapping Turtle Nesting Area (ANA) was constructed between the North and South Lagoons, and since then, nesting Snapping turtle females lay their eggs into shallow pits along the lagoons. This is not the only location where they will nest, so it is critical to monitor the suitable areas located across the property to ensure that any nests are protected from potential predators. </t>
  </si>
  <si>
    <t>TEAMS: https://ncstudents.sharepoint.com/:w:/s/StudentProjects/EV2Sv76-qjxPkbHgPbtr8HkBtWFaS6UMobnKQg7p4aA5cw?e=DBrKQL</t>
  </si>
  <si>
    <t xml:space="preserve"> 14.2. By 2020, sustainably manage and protect marine and coastal ecosystems to avoid significant adverse impacts, including by strengthening their resilience, and take action for their restoration in order to achieve healthy and productive oceans - NOTL NESTING SITE:A monitoring study conducted by Environmental Technician students of Niagara College discovered that the principal predator responsible for causing declining populations was the coyote. It has been determined through several studies that the ANA in combination with an electric fence and daily daytime monitoring is the most effective and feasible method to ensure the protection the eggs from predation.
15.5. Take urgent and significant action to reduce the degradation of natural habitats, halt the loss of biodiversity and, by 2020, protect and prevent the extinction of threatened species -NOTL NESTING SITE: In 2007, an Artificial Snapping Turtle Nesting Area (ANA) was constructed between the North and South Lagoons, and since then nesting Snapping turtle females lay their eggs into shallow pits along the lagoons. A noticeable decline in survival rate of the Snapping turtle hatchlings over subsequent years resulted in the decision to create a monitoring protocol that could be used in order to protect eggs from predation.</t>
  </si>
  <si>
    <t>Sustainability Ambassador Program</t>
  </si>
  <si>
    <t xml:space="preserve">In 2021 the Office of Sustainability, with the help of an Environmental Technician - Field &amp; Lab co-op student, completed the Sustainability Ambassador Program. The Sustainability Ambassador will act as a student representative for the Office of Sustainability. They will be responsible for one or more elements of the program objectives. </t>
  </si>
  <si>
    <t>TEAMS: https://ncstudents.sharepoint.com/:w:/s/StudentProjects/EeMmgz34qvRJujX51esw-gYBOLiTDmQ_B9XDNQ37e3Y6dw?e=4Nw53h</t>
  </si>
  <si>
    <t xml:space="preserve">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 - PROGRAM OUTLINE: The Sustainability Ambassador will act as a student representative for the Office of Sustainability. They will be responsible of: outreach with student body on behalf of the Office of Sustainability;  Hosting events and regular programming: and/or Recruit volunteers for the Office of Sustainability. </t>
  </si>
  <si>
    <t>Sustainability Communication Plan, 2019-2020, Office Of Sustainability</t>
  </si>
  <si>
    <t>In 2019 a students of the Environmental Management and Assessment program completed a Sustanaibility Communication Plan for the Niagara College Sustainability Office.The purpose of the Sustainability Communication Plan is increasing the awareness, commitment, and participation of international students in projects developed by the Office of Sustainabilityof Niagara College to support and enhance sustainability on Niagara on the Lake and Welland Campus.</t>
  </si>
  <si>
    <t>TEAMS: https://ncstudents.sharepoint.com/:b:/s/StudentProjects/Eby8MC6HTihIqr17FobxabAB5ve1HA_5sBnptfeIzE1JsQ?e=GVu1of</t>
  </si>
  <si>
    <t>12.8. By 2030, ensure that people everywhere have the relevant information and awareness for sustainable development and lifestyles in harmony with nature - OBJECTIVES: Increase awareness and guarantee that the international students have access to the information of the Office of Sustainability. Motivate change of behavior in international students to integrate sustainability in their daily life.Expand activities to involve international students in sustainability activities. 
13.3. Improve education, awareness-raising and human and institutional capacity on climate change mitigation, adaptation, impact reduction and early warning - PURPOSE AND OBJECTIVES: The purpose of the sustainability communication plan is increasing the awareness, commitment, and participation of international students in projects developed by the Office of Sustainabilityof Niagara College to support and enhance sustainability on Niagara on the Lake and Welland Campus.</t>
  </si>
  <si>
    <t>Zero Emission Vehicle Infrastructure Program (ZEVIP) Application</t>
  </si>
  <si>
    <t>IIn 2021 the Office of Sustainability, with the help of one student of the Environmental Management and Assessment program, completed an application for the  Zero Emission Vehicle Infrastructure Program (ZEVIP) to the Zero Emission Vehicle (ZEV) charging stations implemented in Niagara College campuses.</t>
  </si>
  <si>
    <t>TEAMS: https://ncstudents.sharepoint.com/:w:/s/StudentProjects/EdFF4xyLG9tJlKuDxSSC9h8BvlpiAbbDsxxAKH94zrlQOg?e=Jsph1S</t>
  </si>
  <si>
    <t>. 
7.1.  By 2030, ensure universal access to affordable, reliable and modern energy services - PROJECT INFORMATION:Niagara College has made the commitment across campus to reduce the GHGs production and emissions.The implementation of Zero Emission Vehicle (ZEV) charging stations is a potential project to reach this goal. The hope is that with increased accessibility for those on campus but also those in the broader community, there will be a continual shift towards ZEV.
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 - PROJECT INFORMATION:  The rationale for this project is that with the increasing shift provincially and federally towards reduction of GHGs, Niagara College would like to align itself with this movement. Internally, Niagara College has made changes to address GHG emissions, but this project will allow for further internal changes alongside external changes.
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 - PROJECT INFORMATION: The current partnerships and collaborators for this proposed project include Welland Hydro and possible City of Welland. This could also include ChargePoint being a potential from start of project or a partner after development.</t>
  </si>
  <si>
    <t>2021 Sustainability Certifications and Acreditations Assessment</t>
  </si>
  <si>
    <t xml:space="preserve">In 2021 three Environmental Management and Assessment students completed an assessment of the  Sustainability Certifications and Accreditation for implementation at Niagara College. The review briefly describes each certification or accreditation, its requirements, cost, benefits, academic alignment and SDG alignment. </t>
  </si>
  <si>
    <t>TEAMS EXCEL SPREADSHEET: https://ncstudents.sharepoint.com/:x:/s/StudentProjects/EeV81bj2jNVCuaTp35svOZYBpbF5nvD9j2ON8It_K3SVyg?e=Sw00eJ</t>
  </si>
  <si>
    <t>12.6. Encourage companies, especially large and transnational companies, to adopt sustainable practices and to integrate sustainability information into their reporting cycle - This assessment also becomes in a database of possible Sustainability Certifications and Accreditation for implementation at Niagara College that eventually will have to be included in the college's reporting cycle.</t>
  </si>
  <si>
    <t>Complete Report not available</t>
  </si>
  <si>
    <t>Campus Waste Training</t>
  </si>
  <si>
    <t xml:space="preserve"> The Office of Sustainability assists in the management of the campuses' waste systems by conducting regular outreach, training, and annual waste audits for legislative compliance. Sustainability Technician (work study student) Lindsay Taylor lead the development of this updated campus waste training module. This module will teach regular and temporary campus users best practices for managing waste while on campus.</t>
  </si>
  <si>
    <t>https://www.niagaracollege.ca/sustainability/projects/campus-waste-training/</t>
  </si>
  <si>
    <t xml:space="preserve">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 - LEARNING OUTCOMES:  Through this module you will learn: How we define waste at Niagara College; The waste management strategies and practices at Niagara College; How to sort your waste on campus; The reason that we have this programming at the college; and How our thinking of waste is shifting.
12.5. By 2030, substantially reduce waste generation through prevention, reduction, recycling and reuse - NC WASTE MANAGEMENT: NC has a comprehensive waste reduction, recycling, composting, and landfill disposal program.This program is meant to divert waste from landfills through waste sorting systems by means of waste streams
13.3. Improve education, awareness-raising and human and institutional capacity on climate change mitigation, adaptation, impact reduction and early warning - PROJECT DESCRIPTION:  This module will teach regular and temporary campus users best practices for managing waste while on campus.LEARNING OUTCOMES:  Through this module you will learn: How we define waste at Niagara College; The waste management strategies and practices at Niagara College; How to sort your waste on campus; The reason that we have this programming at the college; and How our thinking of waste is shifting.
</t>
  </si>
  <si>
    <t>Waste Strategy Niagara College Residence</t>
  </si>
  <si>
    <t>In 2021 an Environmental Management and Assessment student completed a Waste Strategy for the Residence of Niagara College. This document help residents understand waste management methods and determine ways to reduce the quantity of waste we send to landfills through reduction, reusing, recycling and composting of waste generated at the campus student residences.</t>
  </si>
  <si>
    <t>TEAMSh; ttps://ncstudents.sharepoint.com/:b:/s/StudentProjects/EV1wdaWE0rRHobIlcCDk7Z8BZ1Hm5BEs_oZ01oMBbZrMMw?e=mBNY9f</t>
  </si>
  <si>
    <t xml:space="preserve">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  -  BACKGROUND: The objective of this waste management strategy to help residents understand waste management methods and determine new ways to reduce the quantity of waste we send to landfills through reduction, reusing, recycling and composting of waste generated at the campus student residences.
12.5. By 2030, substantially reduce waste generation through prevention, reduction, recycling and reuse - IMPORTANCE OF WASTE STRATEGY: This Waste  Strategy recommends a cost-effective and environmentally sustainable approach for waste management at the college residence. With  the  emphasis  on expanding the  focus  of waste programming  from  diversion  to waste  reduction by implementing the‘3Rs’
13.3. Improve education, awareness-raising and human and institutional capacity on climate change mitigation, adaptation, impact reduction and early warning - IMPORTANCE OF WASTE STRATEGY:  The collegecreated a Sustainability Plan that sets out its goals and plans to support sustainable development. It provides a framework for the various departments and individuals to develop and implement sustainable programs and initiatives. </t>
  </si>
  <si>
    <t>Benchmarks to Achieving Net Zero At Niagara College</t>
  </si>
  <si>
    <t>In 2021two, Environmental Management and Assessment students completed a Benchmark Analysis to achieve Net Zero at Niagara College. The main goal of this project was to focus on infrastructure and performance operations, how to improve them and work towards a goal of net zero carbon emissions.</t>
  </si>
  <si>
    <t>TEAMS: https://ncstudents.sharepoint.com/:b:/s/StudentProjects/EWJ89GnaVFpPkbc5L8LUW4kBi252bcAtRxb_s-u4DiyySg?e=UMnwO1</t>
  </si>
  <si>
    <t xml:space="preserve"> 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 - INTRODUCTION: There was a refocusing towards the Net Zero Carbon emissions on campus and how to achieve these standards within the organization, specifically in building standards. Within the project, benchmarks were researched to identify if NC can meet requirements currently or if retrofitting can be conducted to make buildings more efficient.
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 - INTRODUCTION: There was a refocusing towards the Net Zero Carbon emissions on campus and how to achieve these standards within the organization, specifically in building standards. Within the project, benchmarks were researched to identify if NC can meet requirements currently or if retrofitting can be conducted to make buildings more efficient.
13.3. Improve education, awareness-raising and human and institutional capacity on climate change mitigation, adaptation, impact reduction and early warning - EXECUTIVE SUMMARY: All the projects that the interns were involved in will undoubtedly contribute to achieving more efficient climate change approaches in an era where Corporate Sustainable Responsibility ranked itself as prime and fundamental within the government and society.</t>
  </si>
  <si>
    <t>Canada's Greenest Employer</t>
  </si>
  <si>
    <t>In 2022 the Sustainability Office, with the help of two Environmental Management and Assessment students submitted the application for 2023 Canada's Greenest Employer project. This project look for interesting employers, large and small, with innovative programs that attract and retain talented employees</t>
  </si>
  <si>
    <t>TEAMS: https://ncstudents.sharepoint.com/:w:/s/StudentProjects/ESnfNW11cMZLnMfkJ-MniMkBE12rG_G5hzc9FqqNUMRPMg?e=IzrIgz</t>
  </si>
  <si>
    <t xml:space="preserve">4.4.  By 2030, substantially increase the number of youth and adults who have relevant skills, including technical and vocational skills, for employment, decent jobs and entrepreneurship - EMPLOYEE AND SENIOR LEVEL INVOLVEMENT: The Sustainability Committee enhances the culture and integration of sustainability practices and policies, and to continue and develop sustainability initiatives with students and employees on campus and in the community. The Office of Sustainability leads, guides, and supports Niagara College’s transformation to a more sustainable culture through operations, student services and academics
8.3. Promote development-oriented policies that support productive activities, decent job creation, entrepreneurship, creativity and innovation, and encourage the formalization and growth of micro-, small- and medium-sized enterprises, including through access to financial services  - EMPLOYEE AND SENIOR LEVEL INVOLVEMENT: The Office of Sustainability works collaboratively and inclusively with stakeholders –students, employees and the community – with perseverance, agility, honesty and transparency, using evidence-based decision-making.The Office of Sustainability leads, guides, and supports Niagara College’s transformation to a more sustainable culture through operations, student services and academics.
</t>
  </si>
  <si>
    <t>Accesibility Hub</t>
  </si>
  <si>
    <t>The Accessibility Hub provide support and accommodations for students with permanent or temporary disabilities who are attending Niagara College or are in the application process. Students must self-identify in order to access their services. Services are free and confidential.</t>
  </si>
  <si>
    <t>https://accessibilityhub.niagaracollege.ca/aoda/</t>
  </si>
  <si>
    <t xml:space="preserve">4.5.  By 2030, eliminate gender disparities in education and ensure equal access to all levels of education and vocational training for the vulnerable, including persons with disabilities, indigenous peoples and children in vulnerable situations - The Accessibility Services team is committed to equal access to education for all students. Services are free and confidential. We provide support services and accommodations for students with permanent or temporary disabilities who are applying to or attending Niagara College.
10.2. By 2030, empower and promote the social, economic and political inclusion of all, irrespective of age, sex, disability, race, ethnicity, origin, religion or economic or other status - In consideration of the Accessibility for Ontarians with Disabilities Act, Niagara College has developed two policies to strengthen our commitment to the underlying principles of the Act in conducting our daily operations and administering our diverse services, in addition to a Multi-Year Plan.
</t>
  </si>
  <si>
    <t>Feed the community</t>
  </si>
  <si>
    <t>Feed the Community addresses food insecurity and supports health and wellness in the community. Fresh, healthy meals are prepared, packaged and transported to area shelters and food banks, as well as the Ronald McDonald House in Hamilton on a rotating basis. Some meals have also been provided to students living in on-campus residences.</t>
  </si>
  <si>
    <t>2.1 By 2030, end hunger and ensure access by all people, in particular the poor and people in vulnerable situations, including infants, to safe, nutritious and sufficient food all year round - Approximately 5,000 meals were donated to shelters and food banks through Feed the Community from 2021 to December 2022. So far this year, approximately 800 individual meals have been donated through the initiative, which continues to expand its reach as part of a new academic-based foodservice model from NC’s Culinary, Tourism and Beverage Studies division. 
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developments - The initiative gives students an opportunity to apply what they have learned in the real world, where food insecurity is a reality for many. It also helps them learn to be sustainably responsible and cut down on food waste.
17.17. Encourage and promote effective public, public-private and civil society partnerships, building on the experience and resourcing strategies of partnerships -  The cost of food which supplied 3,000 meals during the 10 weeks of the Feed the Community initiative this Fall term, was supported by a $6,000 donation from the Niagara Community Foundation. "NCF  is honoured we could partner with the College and the volunteer chefs, staff and students in sharing their entrepreneurial spirit and generosity of their time and talents to create these meals and a sense of hope in our community.”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</si>
</sst>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5" x14ac:knownFonts="1">
    <font>
      <sz val="11"/>
      <color theme="1"/>
      <name val="Calibri"/>
      <family val="2"/>
      <scheme val="minor"/>
    </font>
    <font>
      <sz val="11"/>
      <color theme="1"/>
      <name val="Arial Narrow"/>
      <family val="2"/>
    </font>
    <font>
      <b/>
      <sz val="11"/>
      <color theme="1"/>
      <name val="Arial Narrow"/>
      <family val="2"/>
    </font>
    <font>
      <b/>
      <sz val="20"/>
      <color theme="1"/>
      <name val="Arial Narrow"/>
      <family val="2"/>
    </font>
    <font>
      <b/>
      <sz val="16"/>
      <color theme="1"/>
      <name val="Arial Narrow"/>
      <family val="2"/>
    </font>
    <font>
      <b/>
      <sz val="14"/>
      <color theme="0"/>
      <name val="Arial Narrow"/>
      <family val="2"/>
    </font>
    <font>
      <u/>
      <sz val="11"/>
      <color theme="10"/>
      <name val="Calibri"/>
      <family val="2"/>
      <scheme val="minor"/>
    </font>
    <font>
      <sz val="10"/>
      <color theme="1"/>
      <name val="Arial Narrow"/>
      <family val="2"/>
    </font>
    <font>
      <sz val="11"/>
      <color theme="1"/>
      <name val="Arial"/>
      <family val="2"/>
    </font>
    <font>
      <sz val="11"/>
      <color rgb="FFFFFFFF"/>
      <name val="Arial"/>
      <family val="2"/>
    </font>
    <font>
      <b/>
      <sz val="11"/>
      <color theme="1"/>
      <name val="Arial"/>
      <family val="2"/>
    </font>
    <font>
      <u/>
      <sz val="11"/>
      <color theme="10"/>
      <name val="Arial"/>
      <family val="2"/>
    </font>
    <font>
      <sz val="12"/>
      <color rgb="FF000000"/>
      <name val="Arial"/>
      <family val="2"/>
    </font>
    <font>
      <sz val="7"/>
      <color rgb="FF000000"/>
      <name val="Arial"/>
      <family val="2"/>
    </font>
    <font>
      <sz val="12"/>
      <color theme="1"/>
      <name val="Arial"/>
      <family val="2"/>
    </font>
    <font>
      <sz val="7"/>
      <color theme="1"/>
      <name val="Arial"/>
      <family val="2"/>
    </font>
    <font>
      <sz val="10"/>
      <color rgb="FFFFFFFF"/>
      <name val="Arial"/>
      <family val="2"/>
    </font>
    <font>
      <b/>
      <sz val="20"/>
      <color theme="1"/>
      <name val="Arial"/>
      <family val="2"/>
    </font>
    <font>
      <b/>
      <i/>
      <sz val="16"/>
      <color theme="1"/>
      <name val="Arial"/>
      <family val="2"/>
    </font>
    <font>
      <b/>
      <i/>
      <sz val="12"/>
      <color theme="1"/>
      <name val="Arial Narrow"/>
      <family val="2"/>
    </font>
    <font>
      <b/>
      <i/>
      <sz val="16"/>
      <color theme="1"/>
      <name val="Arial Narrow"/>
      <family val="2"/>
    </font>
    <font>
      <b/>
      <sz val="16"/>
      <color rgb="FF2F5496"/>
      <name val="Arial"/>
      <family val="2"/>
    </font>
    <font>
      <i/>
      <sz val="16"/>
      <color rgb="FF2F5496"/>
      <name val="Arial"/>
      <family val="2"/>
    </font>
    <font>
      <b/>
      <sz val="7"/>
      <color rgb="FF2F5496"/>
      <name val="Arial"/>
      <family val="2"/>
    </font>
    <font>
      <b/>
      <sz val="11"/>
      <color theme="0"/>
      <name val="Arial"/>
      <family val="2"/>
    </font>
    <font>
      <sz val="11"/>
      <color theme="0"/>
      <name val="Arial"/>
      <family val="2"/>
    </font>
    <font>
      <u/>
      <sz val="11"/>
      <name val="Arial"/>
      <family val="2"/>
    </font>
    <font>
      <sz val="9"/>
      <color indexed="81"/>
      <name val="Tahoma"/>
      <family val="2"/>
    </font>
    <font>
      <b/>
      <sz val="9"/>
      <color indexed="81"/>
      <name val="Tahoma"/>
      <family val="2"/>
    </font>
    <font>
      <b/>
      <sz val="22"/>
      <color theme="1"/>
      <name val="Arial"/>
      <family val="2"/>
    </font>
    <font>
      <b/>
      <i/>
      <sz val="18"/>
      <color theme="1"/>
      <name val="Arial"/>
      <family val="2"/>
    </font>
    <font>
      <b/>
      <sz val="16"/>
      <color theme="1"/>
      <name val="Arial"/>
      <family val="2"/>
    </font>
    <font>
      <b/>
      <sz val="16"/>
      <color rgb="FFFFFFFF"/>
      <name val="Arial"/>
      <family val="2"/>
    </font>
    <font>
      <b/>
      <sz val="11"/>
      <name val="Arial"/>
      <family val="2"/>
    </font>
    <font>
      <sz val="11"/>
      <name val="Arial"/>
      <family val="2"/>
    </font>
    <font>
      <b/>
      <sz val="11"/>
      <color rgb="FF000000"/>
      <name val="Arial"/>
      <family val="2"/>
    </font>
    <font>
      <sz val="11"/>
      <color rgb="FF000000"/>
      <name val="Arial"/>
      <family val="2"/>
    </font>
    <font>
      <b/>
      <sz val="14"/>
      <color theme="0"/>
      <name val="Arial"/>
      <family val="2"/>
    </font>
    <font>
      <sz val="10"/>
      <name val="Arial"/>
      <family val="2"/>
    </font>
    <font>
      <sz val="12"/>
      <name val="Arial"/>
      <family val="2"/>
    </font>
    <font>
      <sz val="12"/>
      <color rgb="FF222222"/>
      <name val="Arial"/>
      <family val="2"/>
    </font>
    <font>
      <b/>
      <sz val="26"/>
      <color theme="1"/>
      <name val="Arial"/>
      <family val="2"/>
    </font>
    <font>
      <b/>
      <i/>
      <sz val="20"/>
      <color theme="1"/>
      <name val="Arial"/>
      <family val="2"/>
    </font>
    <font>
      <sz val="10"/>
      <color theme="1"/>
      <name val="Arial"/>
      <family val="2"/>
    </font>
    <font>
      <sz val="12"/>
      <color theme="1"/>
      <name val="Arial Narrow"/>
      <family val="2"/>
    </font>
    <font>
      <b/>
      <sz val="10"/>
      <color theme="1"/>
      <name val="Arial"/>
      <family val="2"/>
    </font>
    <font>
      <sz val="10"/>
      <color rgb="FF000000"/>
      <name val="Arial"/>
      <family val="2"/>
    </font>
    <font>
      <b/>
      <sz val="10"/>
      <color rgb="FF222222"/>
      <name val="Arial"/>
      <family val="2"/>
    </font>
    <font>
      <b/>
      <sz val="11"/>
      <color rgb="FFFFFFFF"/>
      <name val="Arial"/>
      <family val="2"/>
    </font>
    <font>
      <sz val="11"/>
      <color rgb="FFFF0000"/>
      <name val="Arial"/>
      <family val="2"/>
    </font>
    <font>
      <sz val="11"/>
      <color rgb="FF222222"/>
      <name val="Arial"/>
      <family val="2"/>
    </font>
    <font>
      <sz val="10"/>
      <color rgb="FF000000"/>
      <name val="Arial"/>
    </font>
    <font>
      <b/>
      <sz val="10"/>
      <color rgb="FF000000"/>
      <name val="Arial"/>
    </font>
    <font>
      <sz val="10"/>
      <color theme="1"/>
      <name val="Arial"/>
    </font>
    <font>
      <sz val="10"/>
      <color theme="1"/>
      <name val="Arial Narrow"/>
    </font>
    <font>
      <u/>
      <sz val="11"/>
      <color theme="10"/>
      <name val="Arial"/>
    </font>
    <font>
      <sz val="10"/>
      <color rgb="FF000000"/>
      <name val="Arial Narrow"/>
    </font>
    <font>
      <b/>
      <sz val="10"/>
      <color rgb="FF000000"/>
      <name val="Arial Narrow"/>
    </font>
    <font>
      <sz val="11"/>
      <color rgb="FF222222"/>
      <name val="Arial"/>
    </font>
    <font>
      <sz val="11"/>
      <name val="Arial"/>
    </font>
    <font>
      <sz val="11"/>
      <color rgb="FF000000"/>
      <name val="Arial Narrow"/>
      <family val="2"/>
    </font>
    <font>
      <sz val="11"/>
      <color rgb="FF000000"/>
      <name val="Arial"/>
    </font>
    <font>
      <i/>
      <sz val="11"/>
      <color rgb="FF000000"/>
      <name val="Arial"/>
    </font>
    <font>
      <sz val="11"/>
      <color theme="1"/>
      <name val="Arial"/>
    </font>
    <font>
      <sz val="10"/>
      <color rgb="FFD9D9D9"/>
      <name val="Arial Narrow"/>
    </font>
  </fonts>
  <fills count="28">
    <fill>
      <patternFill patternType="none"/>
    </fill>
    <fill>
      <patternFill patternType="gray125"/>
    </fill>
    <fill>
      <patternFill patternType="solid">
        <fgColor theme="0"/>
        <bgColor indexed="64"/>
      </patternFill>
    </fill>
    <fill>
      <patternFill patternType="solid">
        <fgColor theme="0"/>
        <bgColor theme="0"/>
      </patternFill>
    </fill>
    <fill>
      <patternFill patternType="solid">
        <fgColor theme="4" tint="-0.249977111117893"/>
        <bgColor rgb="FF2E75B5"/>
      </patternFill>
    </fill>
    <fill>
      <patternFill patternType="solid">
        <fgColor rgb="FFE5243B"/>
        <bgColor rgb="FFE5243B"/>
      </patternFill>
    </fill>
    <fill>
      <patternFill patternType="solid">
        <fgColor rgb="FFDDA63A"/>
        <bgColor rgb="FFDDA63A"/>
      </patternFill>
    </fill>
    <fill>
      <patternFill patternType="solid">
        <fgColor rgb="FF4C9F38"/>
        <bgColor rgb="FF4C9F38"/>
      </patternFill>
    </fill>
    <fill>
      <patternFill patternType="solid">
        <fgColor rgb="FFC5192D"/>
        <bgColor rgb="FFC5192D"/>
      </patternFill>
    </fill>
    <fill>
      <patternFill patternType="solid">
        <fgColor rgb="FFFF3A21"/>
        <bgColor rgb="FFFF3A21"/>
      </patternFill>
    </fill>
    <fill>
      <patternFill patternType="solid">
        <fgColor rgb="FF26BDE2"/>
        <bgColor rgb="FF26BDE2"/>
      </patternFill>
    </fill>
    <fill>
      <patternFill patternType="solid">
        <fgColor rgb="FFFCC30B"/>
        <bgColor rgb="FFFCC30B"/>
      </patternFill>
    </fill>
    <fill>
      <patternFill patternType="solid">
        <fgColor rgb="FFA21942"/>
        <bgColor rgb="FFA21942"/>
      </patternFill>
    </fill>
    <fill>
      <patternFill patternType="solid">
        <fgColor rgb="FFFD6925"/>
        <bgColor rgb="FFFD6925"/>
      </patternFill>
    </fill>
    <fill>
      <patternFill patternType="solid">
        <fgColor rgb="FFDD1367"/>
        <bgColor rgb="FFDD1367"/>
      </patternFill>
    </fill>
    <fill>
      <patternFill patternType="solid">
        <fgColor rgb="FFFD9D24"/>
        <bgColor rgb="FFFD9D24"/>
      </patternFill>
    </fill>
    <fill>
      <patternFill patternType="solid">
        <fgColor rgb="FFBF8B2E"/>
        <bgColor rgb="FFBF8B2E"/>
      </patternFill>
    </fill>
    <fill>
      <patternFill patternType="solid">
        <fgColor rgb="FF3F7E44"/>
        <bgColor rgb="FF3F7E44"/>
      </patternFill>
    </fill>
    <fill>
      <patternFill patternType="solid">
        <fgColor rgb="FF0A97D9"/>
        <bgColor rgb="FF0A97D9"/>
      </patternFill>
    </fill>
    <fill>
      <patternFill patternType="solid">
        <fgColor rgb="FF56C02B"/>
        <bgColor rgb="FF56C02B"/>
      </patternFill>
    </fill>
    <fill>
      <patternFill patternType="solid">
        <fgColor rgb="FF00689D"/>
        <bgColor rgb="FF00689D"/>
      </patternFill>
    </fill>
    <fill>
      <patternFill patternType="solid">
        <fgColor rgb="FF19486A"/>
        <bgColor rgb="FF19486A"/>
      </patternFill>
    </fill>
    <fill>
      <patternFill patternType="solid">
        <fgColor rgb="FFFFFFFF"/>
        <bgColor indexed="64"/>
      </patternFill>
    </fill>
    <fill>
      <patternFill patternType="solid">
        <fgColor rgb="FFF9F9F9"/>
        <bgColor indexed="64"/>
      </patternFill>
    </fill>
    <fill>
      <patternFill patternType="solid">
        <fgColor theme="4" tint="-0.499984740745262"/>
        <bgColor indexed="64"/>
      </patternFill>
    </fill>
    <fill>
      <patternFill patternType="solid">
        <fgColor rgb="FFFFFFFF"/>
        <bgColor rgb="FF000000"/>
      </patternFill>
    </fill>
    <fill>
      <patternFill patternType="solid">
        <fgColor theme="4" tint="-0.499984740745262"/>
        <bgColor rgb="FF2E75B5"/>
      </patternFill>
    </fill>
    <fill>
      <patternFill patternType="solid">
        <fgColor theme="0" tint="-0.14999847407452621"/>
        <bgColor indexed="64"/>
      </patternFill>
    </fill>
  </fills>
  <borders count="54">
    <border>
      <left/>
      <right/>
      <top/>
      <bottom/>
      <diagonal/>
    </border>
    <border>
      <left/>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style="medium">
        <color indexed="64"/>
      </left>
      <right/>
      <top style="thin">
        <color theme="0"/>
      </top>
      <bottom style="thin">
        <color theme="0"/>
      </bottom>
      <diagonal/>
    </border>
    <border>
      <left style="medium">
        <color indexed="64"/>
      </left>
      <right/>
      <top style="thin">
        <color theme="0"/>
      </top>
      <bottom style="medium">
        <color indexed="64"/>
      </bottom>
      <diagonal/>
    </border>
    <border>
      <left style="medium">
        <color indexed="64"/>
      </left>
      <right style="medium">
        <color indexed="64"/>
      </right>
      <top/>
      <bottom style="medium">
        <color indexed="64"/>
      </bottom>
      <diagonal/>
    </border>
    <border>
      <left style="medium">
        <color indexed="64"/>
      </left>
      <right/>
      <top/>
      <bottom style="thin">
        <color theme="0"/>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medium">
        <color indexed="64"/>
      </left>
      <right style="thin">
        <color theme="0"/>
      </right>
      <top style="medium">
        <color indexed="64"/>
      </top>
      <bottom style="medium">
        <color indexed="64"/>
      </bottom>
      <diagonal/>
    </border>
    <border>
      <left/>
      <right style="thin">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medium">
        <color indexed="64"/>
      </left>
      <right/>
      <top/>
      <bottom/>
      <diagonal/>
    </border>
    <border>
      <left/>
      <right/>
      <top style="medium">
        <color indexed="64"/>
      </top>
      <bottom/>
      <diagonal/>
    </border>
    <border>
      <left/>
      <right/>
      <top style="thin">
        <color theme="0"/>
      </top>
      <bottom/>
      <diagonal/>
    </border>
    <border>
      <left/>
      <right style="thin">
        <color theme="0"/>
      </right>
      <top style="thin">
        <color theme="0"/>
      </top>
      <bottom style="thin">
        <color theme="0"/>
      </bottom>
      <diagonal/>
    </border>
    <border>
      <left style="medium">
        <color rgb="FF000000"/>
      </left>
      <right/>
      <top style="medium">
        <color indexed="64"/>
      </top>
      <bottom style="medium">
        <color indexed="64"/>
      </bottom>
      <diagonal/>
    </border>
    <border>
      <left style="medium">
        <color theme="0"/>
      </left>
      <right style="medium">
        <color theme="0"/>
      </right>
      <top style="medium">
        <color theme="0"/>
      </top>
      <bottom style="medium">
        <color theme="0"/>
      </bottom>
      <diagonal/>
    </border>
    <border>
      <left/>
      <right/>
      <top style="medium">
        <color theme="0"/>
      </top>
      <bottom style="medium">
        <color theme="0"/>
      </bottom>
      <diagonal/>
    </border>
    <border>
      <left style="medium">
        <color indexed="64"/>
      </left>
      <right style="medium">
        <color indexed="64"/>
      </right>
      <top style="medium">
        <color theme="0"/>
      </top>
      <bottom style="medium">
        <color theme="0"/>
      </bottom>
      <diagonal/>
    </border>
    <border>
      <left/>
      <right style="medium">
        <color indexed="64"/>
      </right>
      <top style="medium">
        <color theme="0"/>
      </top>
      <bottom style="medium">
        <color theme="0"/>
      </bottom>
      <diagonal/>
    </border>
    <border>
      <left/>
      <right style="thin">
        <color theme="0"/>
      </right>
      <top style="medium">
        <color theme="0"/>
      </top>
      <bottom style="medium">
        <color theme="0"/>
      </bottom>
      <diagonal/>
    </border>
    <border>
      <left style="thin">
        <color theme="0"/>
      </left>
      <right style="thin">
        <color theme="0"/>
      </right>
      <top style="medium">
        <color theme="0"/>
      </top>
      <bottom style="medium">
        <color theme="0"/>
      </bottom>
      <diagonal/>
    </border>
    <border>
      <left style="medium">
        <color theme="0"/>
      </left>
      <right/>
      <top style="medium">
        <color theme="0"/>
      </top>
      <bottom style="medium">
        <color theme="0"/>
      </bottom>
      <diagonal/>
    </border>
    <border>
      <left style="medium">
        <color theme="0"/>
      </left>
      <right style="thin">
        <color theme="0"/>
      </right>
      <top style="medium">
        <color theme="0"/>
      </top>
      <bottom style="medium">
        <color theme="0"/>
      </bottom>
      <diagonal/>
    </border>
    <border>
      <left style="medium">
        <color indexed="64"/>
      </left>
      <right/>
      <top style="medium">
        <color indexed="64"/>
      </top>
      <bottom/>
      <diagonal/>
    </border>
    <border>
      <left style="thin">
        <color rgb="FF000000"/>
      </left>
      <right style="thin">
        <color rgb="FF000000"/>
      </right>
      <top style="thin">
        <color rgb="FF000000"/>
      </top>
      <bottom/>
      <diagonal/>
    </border>
    <border>
      <left style="medium">
        <color indexed="64"/>
      </left>
      <right style="medium">
        <color rgb="FF000000"/>
      </right>
      <top style="medium">
        <color rgb="FF000000"/>
      </top>
      <bottom/>
      <diagonal/>
    </border>
    <border>
      <left style="medium">
        <color indexed="64"/>
      </left>
      <right style="medium">
        <color rgb="FF000000"/>
      </right>
      <top/>
      <bottom/>
      <diagonal/>
    </border>
    <border>
      <left style="medium">
        <color indexed="64"/>
      </left>
      <right style="medium">
        <color rgb="FF000000"/>
      </right>
      <top/>
      <bottom style="medium">
        <color indexed="64"/>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2">
    <xf numFmtId="0" fontId="0" fillId="0" borderId="0"/>
    <xf numFmtId="0" fontId="6" fillId="0" borderId="0" applyNumberFormat="0" applyFill="0" applyBorder="0" applyAlignment="0" applyProtection="0"/>
  </cellStyleXfs>
  <cellXfs count="386">
    <xf numFmtId="0" fontId="0" fillId="0" borderId="0" xfId="0"/>
    <xf numFmtId="0" fontId="1" fillId="2" borderId="0" xfId="0" applyFont="1" applyFill="1"/>
    <xf numFmtId="0" fontId="1" fillId="3" borderId="0" xfId="0" applyFont="1" applyFill="1"/>
    <xf numFmtId="0" fontId="5" fillId="4" borderId="3" xfId="0" applyFont="1" applyFill="1" applyBorder="1" applyAlignment="1">
      <alignment horizontal="center" vertical="center" wrapText="1"/>
    </xf>
    <xf numFmtId="0" fontId="0" fillId="3" borderId="0" xfId="0" applyFill="1" applyAlignment="1">
      <alignment horizontal="center" vertical="center" wrapText="1"/>
    </xf>
    <xf numFmtId="0" fontId="0" fillId="0" borderId="0" xfId="0" applyAlignment="1">
      <alignment horizontal="center" vertical="center"/>
    </xf>
    <xf numFmtId="0" fontId="5" fillId="4" borderId="2" xfId="0" applyFont="1" applyFill="1" applyBorder="1" applyAlignment="1">
      <alignment horizontal="center" vertical="center"/>
    </xf>
    <xf numFmtId="0" fontId="0" fillId="2" borderId="0" xfId="0" applyFill="1"/>
    <xf numFmtId="0" fontId="2" fillId="2" borderId="0" xfId="0" applyFont="1" applyFill="1"/>
    <xf numFmtId="0" fontId="3" fillId="3" borderId="0" xfId="0" applyFont="1" applyFill="1" applyAlignment="1">
      <alignment vertical="center"/>
    </xf>
    <xf numFmtId="0" fontId="4" fillId="3" borderId="0" xfId="0" applyFont="1" applyFill="1" applyAlignment="1">
      <alignment vertical="top"/>
    </xf>
    <xf numFmtId="0" fontId="8" fillId="2" borderId="0" xfId="0" applyFont="1" applyFill="1"/>
    <xf numFmtId="0" fontId="9" fillId="6" borderId="10" xfId="0" applyFont="1" applyFill="1" applyBorder="1" applyAlignment="1">
      <alignment horizontal="left" vertical="center"/>
    </xf>
    <xf numFmtId="0" fontId="9" fillId="7" borderId="10" xfId="0" applyFont="1" applyFill="1" applyBorder="1" applyAlignment="1">
      <alignment horizontal="left" vertical="center"/>
    </xf>
    <xf numFmtId="0" fontId="9" fillId="8" borderId="10" xfId="0" applyFont="1" applyFill="1" applyBorder="1" applyAlignment="1">
      <alignment horizontal="left" vertical="center"/>
    </xf>
    <xf numFmtId="0" fontId="9" fillId="9" borderId="10" xfId="0" applyFont="1" applyFill="1" applyBorder="1" applyAlignment="1">
      <alignment horizontal="left" vertical="center"/>
    </xf>
    <xf numFmtId="0" fontId="9" fillId="10" borderId="10" xfId="0" applyFont="1" applyFill="1" applyBorder="1" applyAlignment="1">
      <alignment horizontal="left" vertical="center"/>
    </xf>
    <xf numFmtId="0" fontId="9" fillId="11" borderId="10" xfId="0" applyFont="1" applyFill="1" applyBorder="1" applyAlignment="1">
      <alignment horizontal="left" vertical="center"/>
    </xf>
    <xf numFmtId="0" fontId="9" fillId="12" borderId="10" xfId="0" applyFont="1" applyFill="1" applyBorder="1" applyAlignment="1">
      <alignment horizontal="left" vertical="center"/>
    </xf>
    <xf numFmtId="0" fontId="9" fillId="13" borderId="10" xfId="0" applyFont="1" applyFill="1" applyBorder="1" applyAlignment="1">
      <alignment horizontal="left" vertical="center"/>
    </xf>
    <xf numFmtId="0" fontId="9" fillId="14" borderId="10" xfId="0" applyFont="1" applyFill="1" applyBorder="1" applyAlignment="1">
      <alignment horizontal="left" vertical="center"/>
    </xf>
    <xf numFmtId="0" fontId="9" fillId="15" borderId="10" xfId="0" applyFont="1" applyFill="1" applyBorder="1" applyAlignment="1">
      <alignment horizontal="left" vertical="center"/>
    </xf>
    <xf numFmtId="0" fontId="9" fillId="16" borderId="10" xfId="0" applyFont="1" applyFill="1" applyBorder="1" applyAlignment="1">
      <alignment horizontal="left" vertical="center"/>
    </xf>
    <xf numFmtId="0" fontId="9" fillId="17" borderId="10" xfId="0" applyFont="1" applyFill="1" applyBorder="1" applyAlignment="1">
      <alignment horizontal="left" vertical="center"/>
    </xf>
    <xf numFmtId="0" fontId="9" fillId="18" borderId="10" xfId="0" applyFont="1" applyFill="1" applyBorder="1" applyAlignment="1">
      <alignment horizontal="left" vertical="center"/>
    </xf>
    <xf numFmtId="0" fontId="9" fillId="19" borderId="10" xfId="0" applyFont="1" applyFill="1" applyBorder="1" applyAlignment="1">
      <alignment horizontal="left" vertical="center"/>
    </xf>
    <xf numFmtId="0" fontId="9" fillId="20" borderId="10" xfId="0" applyFont="1" applyFill="1" applyBorder="1" applyAlignment="1">
      <alignment horizontal="left" vertical="center"/>
    </xf>
    <xf numFmtId="0" fontId="9" fillId="21" borderId="11" xfId="0" applyFont="1" applyFill="1" applyBorder="1" applyAlignment="1">
      <alignment horizontal="left" vertical="center"/>
    </xf>
    <xf numFmtId="0" fontId="9" fillId="5" borderId="13" xfId="0" applyFont="1" applyFill="1" applyBorder="1" applyAlignment="1">
      <alignment horizontal="left" vertical="center"/>
    </xf>
    <xf numFmtId="0" fontId="1" fillId="0" borderId="0" xfId="0" applyFont="1"/>
    <xf numFmtId="0" fontId="12" fillId="22" borderId="0" xfId="0" applyFont="1" applyFill="1" applyAlignment="1">
      <alignment horizontal="left" vertical="center" indent="5"/>
    </xf>
    <xf numFmtId="0" fontId="14" fillId="22" borderId="0" xfId="0" applyFont="1" applyFill="1" applyAlignment="1">
      <alignment horizontal="left" vertical="center" indent="5"/>
    </xf>
    <xf numFmtId="0" fontId="14" fillId="22" borderId="0" xfId="0" applyFont="1" applyFill="1" applyAlignment="1">
      <alignment horizontal="left" vertical="center" indent="8"/>
    </xf>
    <xf numFmtId="0" fontId="7" fillId="2" borderId="0" xfId="0" applyFont="1" applyFill="1"/>
    <xf numFmtId="0" fontId="1" fillId="2" borderId="0" xfId="0" applyFont="1" applyFill="1" applyAlignment="1">
      <alignment wrapText="1"/>
    </xf>
    <xf numFmtId="0" fontId="10" fillId="2" borderId="8" xfId="0" applyFont="1" applyFill="1" applyBorder="1" applyAlignment="1">
      <alignment horizontal="center" vertical="center"/>
    </xf>
    <xf numFmtId="0" fontId="19" fillId="3" borderId="0" xfId="0" applyFont="1" applyFill="1" applyAlignment="1">
      <alignment horizontal="left"/>
    </xf>
    <xf numFmtId="0" fontId="20" fillId="3" borderId="0" xfId="0" applyFont="1" applyFill="1" applyAlignment="1">
      <alignment horizontal="center" vertical="top"/>
    </xf>
    <xf numFmtId="0" fontId="21" fillId="22" borderId="0" xfId="0" applyFont="1" applyFill="1" applyAlignment="1">
      <alignment horizontal="left" vertical="center" indent="2"/>
    </xf>
    <xf numFmtId="0" fontId="8" fillId="22" borderId="0" xfId="0" applyFont="1" applyFill="1"/>
    <xf numFmtId="0" fontId="22" fillId="22" borderId="0" xfId="0" applyFont="1" applyFill="1" applyAlignment="1">
      <alignment horizontal="left" vertical="center" indent="2"/>
    </xf>
    <xf numFmtId="0" fontId="24" fillId="24" borderId="0" xfId="0" applyFont="1" applyFill="1"/>
    <xf numFmtId="0" fontId="25" fillId="24" borderId="0" xfId="0" applyFont="1" applyFill="1"/>
    <xf numFmtId="0" fontId="11" fillId="2" borderId="0" xfId="1" applyFont="1" applyFill="1"/>
    <xf numFmtId="0" fontId="8" fillId="3" borderId="0" xfId="0" applyFont="1" applyFill="1"/>
    <xf numFmtId="0" fontId="8" fillId="0" borderId="0" xfId="0" applyFont="1"/>
    <xf numFmtId="0" fontId="31" fillId="3" borderId="0" xfId="0" applyFont="1" applyFill="1" applyAlignment="1">
      <alignment vertical="top"/>
    </xf>
    <xf numFmtId="0" fontId="8" fillId="2" borderId="0" xfId="0" applyFont="1" applyFill="1" applyAlignment="1">
      <alignment wrapText="1"/>
    </xf>
    <xf numFmtId="0" fontId="32" fillId="26" borderId="29" xfId="0" applyFont="1" applyFill="1" applyBorder="1" applyAlignment="1">
      <alignment horizontal="center" vertical="center" wrapText="1"/>
    </xf>
    <xf numFmtId="0" fontId="32" fillId="26" borderId="24" xfId="0" applyFont="1" applyFill="1" applyBorder="1" applyAlignment="1">
      <alignment horizontal="center" vertical="center" wrapText="1"/>
    </xf>
    <xf numFmtId="0" fontId="32" fillId="26" borderId="18" xfId="0" applyFont="1" applyFill="1" applyBorder="1" applyAlignment="1">
      <alignment horizontal="center" vertical="center" wrapText="1"/>
    </xf>
    <xf numFmtId="0" fontId="33" fillId="0" borderId="7" xfId="0" applyFont="1" applyBorder="1" applyAlignment="1">
      <alignment horizontal="left" vertical="center" wrapText="1"/>
    </xf>
    <xf numFmtId="0" fontId="34" fillId="0" borderId="4" xfId="0" applyFont="1" applyBorder="1" applyAlignment="1">
      <alignment horizontal="left" vertical="center" wrapText="1"/>
    </xf>
    <xf numFmtId="0" fontId="34" fillId="2" borderId="16" xfId="0" applyFont="1" applyFill="1" applyBorder="1" applyAlignment="1">
      <alignment horizontal="left" vertical="center" wrapText="1"/>
    </xf>
    <xf numFmtId="0" fontId="33" fillId="0" borderId="14" xfId="0" applyFont="1" applyBorder="1" applyAlignment="1">
      <alignment horizontal="left" vertical="center" wrapText="1"/>
    </xf>
    <xf numFmtId="0" fontId="34" fillId="2" borderId="26" xfId="0" applyFont="1" applyFill="1" applyBorder="1" applyAlignment="1">
      <alignment horizontal="left" vertical="center" wrapText="1"/>
    </xf>
    <xf numFmtId="0" fontId="34" fillId="2" borderId="25" xfId="0" applyFont="1" applyFill="1" applyBorder="1" applyAlignment="1">
      <alignment horizontal="left" vertical="center" wrapText="1"/>
    </xf>
    <xf numFmtId="0" fontId="33" fillId="0" borderId="29" xfId="0" applyFont="1" applyBorder="1" applyAlignment="1">
      <alignment horizontal="left" vertical="center" wrapText="1"/>
    </xf>
    <xf numFmtId="0" fontId="34" fillId="2" borderId="18" xfId="0" applyFont="1" applyFill="1" applyBorder="1" applyAlignment="1">
      <alignment horizontal="left" vertical="center" wrapText="1"/>
    </xf>
    <xf numFmtId="0" fontId="33" fillId="0" borderId="4" xfId="0" applyFont="1" applyBorder="1" applyAlignment="1">
      <alignment horizontal="left" vertical="center" wrapText="1"/>
    </xf>
    <xf numFmtId="0" fontId="34" fillId="2" borderId="4" xfId="0" applyFont="1" applyFill="1" applyBorder="1" applyAlignment="1">
      <alignment horizontal="left" vertical="center" wrapText="1"/>
    </xf>
    <xf numFmtId="0" fontId="34" fillId="0" borderId="7" xfId="0" applyFont="1" applyBorder="1" applyAlignment="1">
      <alignment horizontal="left" vertical="center" wrapText="1"/>
    </xf>
    <xf numFmtId="0" fontId="34" fillId="0" borderId="14" xfId="0" applyFont="1" applyBorder="1" applyAlignment="1">
      <alignment horizontal="left" vertical="center" wrapText="1"/>
    </xf>
    <xf numFmtId="0" fontId="34" fillId="0" borderId="15" xfId="0" applyFont="1" applyBorder="1" applyAlignment="1">
      <alignment horizontal="left" vertical="center" wrapText="1"/>
    </xf>
    <xf numFmtId="0" fontId="34" fillId="2" borderId="7" xfId="0" applyFont="1" applyFill="1" applyBorder="1" applyAlignment="1">
      <alignment horizontal="left" vertical="center" wrapText="1"/>
    </xf>
    <xf numFmtId="0" fontId="36" fillId="2" borderId="16" xfId="0" applyFont="1" applyFill="1" applyBorder="1" applyAlignment="1">
      <alignment horizontal="left" vertical="center" wrapText="1"/>
    </xf>
    <xf numFmtId="0" fontId="36" fillId="2" borderId="25" xfId="0" applyFont="1" applyFill="1" applyBorder="1" applyAlignment="1">
      <alignment horizontal="left" vertical="center" wrapText="1"/>
    </xf>
    <xf numFmtId="0" fontId="34" fillId="2" borderId="14" xfId="0" applyFont="1" applyFill="1" applyBorder="1" applyAlignment="1">
      <alignment horizontal="left" vertical="center" wrapText="1"/>
    </xf>
    <xf numFmtId="0" fontId="33" fillId="0" borderId="4" xfId="0" applyFont="1" applyBorder="1" applyAlignment="1">
      <alignment horizontal="left" vertical="center"/>
    </xf>
    <xf numFmtId="0" fontId="34" fillId="0" borderId="14" xfId="0" applyFont="1" applyBorder="1" applyAlignment="1">
      <alignment horizontal="left" vertical="center"/>
    </xf>
    <xf numFmtId="0" fontId="34" fillId="2" borderId="4" xfId="0" applyFont="1" applyFill="1" applyBorder="1" applyAlignment="1">
      <alignment horizontal="left" vertical="center"/>
    </xf>
    <xf numFmtId="0" fontId="34" fillId="0" borderId="4" xfId="0" applyFont="1" applyBorder="1" applyAlignment="1">
      <alignment horizontal="left" vertical="center"/>
    </xf>
    <xf numFmtId="0" fontId="8" fillId="0" borderId="0" xfId="0" applyFont="1" applyAlignment="1">
      <alignment wrapText="1"/>
    </xf>
    <xf numFmtId="0" fontId="8" fillId="3" borderId="4" xfId="0" applyFont="1" applyFill="1" applyBorder="1" applyAlignment="1">
      <alignment wrapText="1"/>
    </xf>
    <xf numFmtId="0" fontId="8" fillId="3" borderId="4" xfId="0" applyFont="1" applyFill="1" applyBorder="1"/>
    <xf numFmtId="0" fontId="37" fillId="4" borderId="4" xfId="0" applyFont="1" applyFill="1" applyBorder="1" applyAlignment="1">
      <alignment horizontal="center" vertical="center" wrapText="1"/>
    </xf>
    <xf numFmtId="0" fontId="16" fillId="5" borderId="4" xfId="0" applyFont="1" applyFill="1" applyBorder="1" applyAlignment="1">
      <alignment horizontal="center" vertical="center" textRotation="90" wrapText="1"/>
    </xf>
    <xf numFmtId="0" fontId="16" fillId="6" borderId="4" xfId="0" applyFont="1" applyFill="1" applyBorder="1" applyAlignment="1">
      <alignment horizontal="center" vertical="center" textRotation="90" wrapText="1"/>
    </xf>
    <xf numFmtId="0" fontId="16" fillId="7" borderId="4" xfId="0" applyFont="1" applyFill="1" applyBorder="1" applyAlignment="1">
      <alignment horizontal="center" vertical="center" textRotation="90" wrapText="1"/>
    </xf>
    <xf numFmtId="0" fontId="16" fillId="8" borderId="4" xfId="0" applyFont="1" applyFill="1" applyBorder="1" applyAlignment="1">
      <alignment horizontal="center" vertical="center" textRotation="90" wrapText="1"/>
    </xf>
    <xf numFmtId="0" fontId="16" fillId="9" borderId="4" xfId="0" applyFont="1" applyFill="1" applyBorder="1" applyAlignment="1">
      <alignment horizontal="center" vertical="center" textRotation="90" wrapText="1"/>
    </xf>
    <xf numFmtId="0" fontId="16" fillId="10" borderId="4" xfId="0" applyFont="1" applyFill="1" applyBorder="1" applyAlignment="1">
      <alignment horizontal="center" vertical="center" textRotation="90" wrapText="1"/>
    </xf>
    <xf numFmtId="0" fontId="16" fillId="11" borderId="4" xfId="0" applyFont="1" applyFill="1" applyBorder="1" applyAlignment="1">
      <alignment horizontal="center" vertical="center" textRotation="90" wrapText="1"/>
    </xf>
    <xf numFmtId="0" fontId="16" fillId="12" borderId="4" xfId="0" applyFont="1" applyFill="1" applyBorder="1" applyAlignment="1">
      <alignment horizontal="center" vertical="center" textRotation="90" wrapText="1"/>
    </xf>
    <xf numFmtId="0" fontId="16" fillId="13" borderId="4" xfId="0" applyFont="1" applyFill="1" applyBorder="1" applyAlignment="1">
      <alignment horizontal="center" vertical="center" textRotation="90" wrapText="1"/>
    </xf>
    <xf numFmtId="0" fontId="16" fillId="14" borderId="4" xfId="0" applyFont="1" applyFill="1" applyBorder="1" applyAlignment="1">
      <alignment horizontal="center" vertical="center" textRotation="90" wrapText="1"/>
    </xf>
    <xf numFmtId="0" fontId="16" fillId="15" borderId="4" xfId="0" applyFont="1" applyFill="1" applyBorder="1" applyAlignment="1">
      <alignment horizontal="center" vertical="center" textRotation="90" wrapText="1"/>
    </xf>
    <xf numFmtId="0" fontId="16" fillId="16" borderId="4" xfId="0" applyFont="1" applyFill="1" applyBorder="1" applyAlignment="1">
      <alignment horizontal="center" vertical="center" textRotation="90" wrapText="1"/>
    </xf>
    <xf numFmtId="0" fontId="16" fillId="17" borderId="4" xfId="0" applyFont="1" applyFill="1" applyBorder="1" applyAlignment="1">
      <alignment horizontal="center" vertical="center" textRotation="90" wrapText="1"/>
    </xf>
    <xf numFmtId="0" fontId="16" fillId="18" borderId="4" xfId="0" applyFont="1" applyFill="1" applyBorder="1" applyAlignment="1">
      <alignment horizontal="center" vertical="center" textRotation="90" wrapText="1"/>
    </xf>
    <xf numFmtId="0" fontId="16" fillId="19" borderId="4" xfId="0" applyFont="1" applyFill="1" applyBorder="1" applyAlignment="1">
      <alignment horizontal="center" vertical="center" textRotation="90" wrapText="1"/>
    </xf>
    <xf numFmtId="0" fontId="16" fillId="20" borderId="4" xfId="0" applyFont="1" applyFill="1" applyBorder="1" applyAlignment="1">
      <alignment horizontal="center" vertical="center" textRotation="90" wrapText="1"/>
    </xf>
    <xf numFmtId="0" fontId="16" fillId="21" borderId="4" xfId="0" applyFont="1" applyFill="1" applyBorder="1" applyAlignment="1">
      <alignment horizontal="center" vertical="center" textRotation="90" wrapText="1"/>
    </xf>
    <xf numFmtId="0" fontId="37" fillId="4" borderId="4" xfId="0" applyFont="1" applyFill="1" applyBorder="1" applyAlignment="1">
      <alignment horizontal="center" vertical="center"/>
    </xf>
    <xf numFmtId="0" fontId="43" fillId="2" borderId="4" xfId="0" applyFont="1" applyFill="1" applyBorder="1" applyAlignment="1">
      <alignment horizontal="center" vertical="center"/>
    </xf>
    <xf numFmtId="0" fontId="43" fillId="2" borderId="4" xfId="0" applyFont="1" applyFill="1" applyBorder="1" applyAlignment="1">
      <alignment horizontal="center" vertical="center" wrapText="1"/>
    </xf>
    <xf numFmtId="0" fontId="43" fillId="2" borderId="4" xfId="0" applyFont="1" applyFill="1" applyBorder="1" applyAlignment="1">
      <alignment horizontal="left" vertical="center"/>
    </xf>
    <xf numFmtId="0" fontId="38" fillId="2" borderId="4" xfId="0" applyFont="1" applyFill="1" applyBorder="1" applyAlignment="1">
      <alignment horizontal="left" vertical="top" wrapText="1"/>
    </xf>
    <xf numFmtId="0" fontId="11" fillId="2" borderId="4" xfId="1" applyFont="1" applyFill="1" applyBorder="1" applyAlignment="1">
      <alignment horizontal="left" vertical="top"/>
    </xf>
    <xf numFmtId="0" fontId="43" fillId="2" borderId="4" xfId="0" applyFont="1" applyFill="1" applyBorder="1"/>
    <xf numFmtId="0" fontId="11" fillId="0" borderId="7" xfId="1" applyFont="1" applyBorder="1" applyAlignment="1">
      <alignment horizontal="left" vertical="center" wrapText="1"/>
    </xf>
    <xf numFmtId="0" fontId="43" fillId="2" borderId="4" xfId="0" applyFont="1" applyFill="1" applyBorder="1" applyAlignment="1">
      <alignment horizontal="left" vertical="center" wrapText="1"/>
    </xf>
    <xf numFmtId="0" fontId="8" fillId="2" borderId="4" xfId="0" applyFont="1" applyFill="1" applyBorder="1"/>
    <xf numFmtId="0" fontId="43" fillId="2" borderId="4" xfId="0" applyFont="1" applyFill="1" applyBorder="1" applyAlignment="1">
      <alignment vertical="center" wrapText="1"/>
    </xf>
    <xf numFmtId="0" fontId="1" fillId="2" borderId="0" xfId="0" applyFont="1" applyFill="1" applyAlignment="1">
      <alignment horizontal="center" wrapText="1"/>
    </xf>
    <xf numFmtId="0" fontId="1" fillId="2" borderId="0" xfId="0" applyFont="1" applyFill="1" applyAlignment="1">
      <alignment horizontal="center" vertical="center" wrapText="1"/>
    </xf>
    <xf numFmtId="0" fontId="44" fillId="2" borderId="0" xfId="0" applyFont="1" applyFill="1" applyAlignment="1">
      <alignment horizontal="center" vertical="center" wrapText="1"/>
    </xf>
    <xf numFmtId="0" fontId="16" fillId="5" borderId="31" xfId="0" applyFont="1" applyFill="1" applyBorder="1" applyAlignment="1">
      <alignment horizontal="center" vertical="center" textRotation="90" wrapText="1"/>
    </xf>
    <xf numFmtId="0" fontId="16" fillId="6" borderId="32" xfId="0" applyFont="1" applyFill="1" applyBorder="1" applyAlignment="1">
      <alignment horizontal="center" vertical="center" textRotation="90" wrapText="1"/>
    </xf>
    <xf numFmtId="0" fontId="16" fillId="7" borderId="32" xfId="0" applyFont="1" applyFill="1" applyBorder="1" applyAlignment="1">
      <alignment horizontal="center" vertical="center" textRotation="90" wrapText="1"/>
    </xf>
    <xf numFmtId="0" fontId="16" fillId="8" borderId="32" xfId="0" applyFont="1" applyFill="1" applyBorder="1" applyAlignment="1">
      <alignment horizontal="center" vertical="center" textRotation="90" wrapText="1"/>
    </xf>
    <xf numFmtId="0" fontId="16" fillId="9" borderId="32" xfId="0" applyFont="1" applyFill="1" applyBorder="1" applyAlignment="1">
      <alignment horizontal="center" vertical="center" textRotation="90" wrapText="1"/>
    </xf>
    <xf numFmtId="0" fontId="16" fillId="10" borderId="32" xfId="0" applyFont="1" applyFill="1" applyBorder="1" applyAlignment="1">
      <alignment horizontal="center" vertical="center" textRotation="90" wrapText="1"/>
    </xf>
    <xf numFmtId="0" fontId="16" fillId="11" borderId="32" xfId="0" applyFont="1" applyFill="1" applyBorder="1" applyAlignment="1">
      <alignment horizontal="center" vertical="center" textRotation="90" wrapText="1"/>
    </xf>
    <xf numFmtId="0" fontId="16" fillId="12" borderId="32" xfId="0" applyFont="1" applyFill="1" applyBorder="1" applyAlignment="1">
      <alignment horizontal="center" vertical="center" textRotation="90" wrapText="1"/>
    </xf>
    <xf numFmtId="0" fontId="16" fillId="13" borderId="32" xfId="0" applyFont="1" applyFill="1" applyBorder="1" applyAlignment="1">
      <alignment horizontal="center" vertical="center" textRotation="90" wrapText="1"/>
    </xf>
    <xf numFmtId="0" fontId="16" fillId="14" borderId="33" xfId="0" applyFont="1" applyFill="1" applyBorder="1" applyAlignment="1">
      <alignment horizontal="center" vertical="center" textRotation="90" wrapText="1"/>
    </xf>
    <xf numFmtId="0" fontId="16" fillId="15" borderId="32" xfId="0" applyFont="1" applyFill="1" applyBorder="1" applyAlignment="1">
      <alignment horizontal="center" vertical="center" textRotation="90" wrapText="1"/>
    </xf>
    <xf numFmtId="0" fontId="16" fillId="16" borderId="32" xfId="0" applyFont="1" applyFill="1" applyBorder="1" applyAlignment="1">
      <alignment horizontal="center" vertical="center" textRotation="90" wrapText="1"/>
    </xf>
    <xf numFmtId="0" fontId="16" fillId="17" borderId="32" xfId="0" applyFont="1" applyFill="1" applyBorder="1" applyAlignment="1">
      <alignment horizontal="center" vertical="center" textRotation="90" wrapText="1"/>
    </xf>
    <xf numFmtId="0" fontId="16" fillId="18" borderId="32" xfId="0" applyFont="1" applyFill="1" applyBorder="1" applyAlignment="1">
      <alignment horizontal="center" vertical="center" textRotation="90" wrapText="1"/>
    </xf>
    <xf numFmtId="0" fontId="16" fillId="19" borderId="32" xfId="0" applyFont="1" applyFill="1" applyBorder="1" applyAlignment="1">
      <alignment horizontal="center" vertical="center" textRotation="90" wrapText="1"/>
    </xf>
    <xf numFmtId="0" fontId="16" fillId="20" borderId="32" xfId="0" applyFont="1" applyFill="1" applyBorder="1" applyAlignment="1">
      <alignment horizontal="center" vertical="center" textRotation="90" wrapText="1"/>
    </xf>
    <xf numFmtId="0" fontId="16" fillId="21" borderId="2" xfId="0" applyFont="1" applyFill="1" applyBorder="1" applyAlignment="1">
      <alignment horizontal="center" vertical="center" textRotation="90" wrapText="1"/>
    </xf>
    <xf numFmtId="0" fontId="8" fillId="3" borderId="18" xfId="0" applyFont="1" applyFill="1" applyBorder="1" applyAlignment="1">
      <alignment wrapText="1"/>
    </xf>
    <xf numFmtId="0" fontId="8" fillId="3" borderId="0" xfId="0" applyFont="1" applyFill="1" applyAlignment="1">
      <alignment wrapText="1"/>
    </xf>
    <xf numFmtId="0" fontId="37" fillId="4" borderId="9" xfId="0" applyFont="1" applyFill="1" applyBorder="1" applyAlignment="1">
      <alignment horizontal="center" vertical="center" wrapText="1"/>
    </xf>
    <xf numFmtId="0" fontId="37" fillId="4" borderId="0" xfId="0" applyFont="1" applyFill="1" applyAlignment="1">
      <alignment horizontal="center" vertical="center" wrapText="1"/>
    </xf>
    <xf numFmtId="0" fontId="37" fillId="4" borderId="21" xfId="0" applyFont="1" applyFill="1" applyBorder="1" applyAlignment="1">
      <alignment horizontal="center" vertical="center" wrapText="1"/>
    </xf>
    <xf numFmtId="0" fontId="37" fillId="4" borderId="23" xfId="0" applyFont="1" applyFill="1" applyBorder="1" applyAlignment="1">
      <alignment horizontal="center" vertical="center" wrapText="1"/>
    </xf>
    <xf numFmtId="0" fontId="37" fillId="4" borderId="3" xfId="0" applyFont="1" applyFill="1" applyBorder="1" applyAlignment="1">
      <alignment horizontal="center" vertical="center" wrapText="1"/>
    </xf>
    <xf numFmtId="0" fontId="37" fillId="4" borderId="6" xfId="0" applyFont="1" applyFill="1" applyBorder="1" applyAlignment="1">
      <alignment horizontal="center" vertical="center"/>
    </xf>
    <xf numFmtId="0" fontId="37" fillId="4" borderId="6" xfId="0" applyFont="1" applyFill="1" applyBorder="1" applyAlignment="1">
      <alignment horizontal="center" vertical="center" wrapText="1"/>
    </xf>
    <xf numFmtId="0" fontId="8" fillId="3" borderId="0" xfId="0" applyFont="1" applyFill="1" applyAlignment="1">
      <alignment horizontal="center" vertical="center" wrapText="1"/>
    </xf>
    <xf numFmtId="0" fontId="8" fillId="0" borderId="0" xfId="0" applyFont="1" applyAlignment="1">
      <alignment horizontal="center" vertical="center"/>
    </xf>
    <xf numFmtId="0" fontId="43" fillId="2" borderId="14" xfId="0" applyFont="1" applyFill="1" applyBorder="1" applyAlignment="1">
      <alignment horizontal="center" vertical="center"/>
    </xf>
    <xf numFmtId="0" fontId="43" fillId="2" borderId="14" xfId="0" applyFont="1" applyFill="1" applyBorder="1" applyAlignment="1">
      <alignment horizontal="center" vertical="center" wrapText="1"/>
    </xf>
    <xf numFmtId="0" fontId="43" fillId="2" borderId="0" xfId="0" applyFont="1" applyFill="1"/>
    <xf numFmtId="0" fontId="43" fillId="2" borderId="29" xfId="0" applyFont="1" applyFill="1" applyBorder="1" applyAlignment="1">
      <alignment horizontal="center" vertical="center"/>
    </xf>
    <xf numFmtId="0" fontId="43" fillId="2" borderId="0" xfId="0" applyFont="1" applyFill="1" applyAlignment="1">
      <alignment wrapText="1"/>
    </xf>
    <xf numFmtId="0" fontId="43" fillId="2" borderId="29" xfId="0" applyFont="1" applyFill="1" applyBorder="1" applyAlignment="1">
      <alignment horizontal="left" vertical="center"/>
    </xf>
    <xf numFmtId="0" fontId="46" fillId="2" borderId="28" xfId="0" applyFont="1" applyFill="1" applyBorder="1" applyAlignment="1">
      <alignment vertical="top" wrapText="1"/>
    </xf>
    <xf numFmtId="0" fontId="43" fillId="2" borderId="0" xfId="0" applyFont="1" applyFill="1" applyAlignment="1">
      <alignment horizontal="center" vertical="center"/>
    </xf>
    <xf numFmtId="0" fontId="43" fillId="2" borderId="17" xfId="0" applyFont="1" applyFill="1" applyBorder="1" applyAlignment="1">
      <alignment horizontal="center" vertical="center"/>
    </xf>
    <xf numFmtId="0" fontId="8" fillId="2" borderId="0" xfId="0" applyFont="1" applyFill="1" applyAlignment="1">
      <alignment horizontal="center" vertical="center"/>
    </xf>
    <xf numFmtId="0" fontId="11" fillId="2" borderId="14" xfId="1" applyFont="1" applyFill="1" applyBorder="1" applyAlignment="1">
      <alignment horizontal="left" vertical="top"/>
    </xf>
    <xf numFmtId="0" fontId="7" fillId="2" borderId="14"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4" xfId="0" applyFont="1" applyFill="1" applyBorder="1" applyAlignment="1">
      <alignment horizontal="center" vertical="center" wrapText="1"/>
    </xf>
    <xf numFmtId="0" fontId="37" fillId="4" borderId="5" xfId="0" applyFont="1" applyFill="1" applyBorder="1" applyAlignment="1">
      <alignment horizontal="center" vertical="center" wrapText="1"/>
    </xf>
    <xf numFmtId="0" fontId="37" fillId="4" borderId="35" xfId="0" applyFont="1" applyFill="1" applyBorder="1" applyAlignment="1">
      <alignment horizontal="center" vertical="center" wrapText="1"/>
    </xf>
    <xf numFmtId="0" fontId="48" fillId="5" borderId="37" xfId="0" applyFont="1" applyFill="1" applyBorder="1" applyAlignment="1">
      <alignment horizontal="center" vertical="center" textRotation="90" wrapText="1"/>
    </xf>
    <xf numFmtId="0" fontId="48" fillId="6" borderId="37" xfId="0" applyFont="1" applyFill="1" applyBorder="1" applyAlignment="1">
      <alignment horizontal="center" vertical="center" textRotation="90" wrapText="1"/>
    </xf>
    <xf numFmtId="0" fontId="48" fillId="7" borderId="37" xfId="0" applyFont="1" applyFill="1" applyBorder="1" applyAlignment="1">
      <alignment horizontal="center" vertical="center" textRotation="90" wrapText="1"/>
    </xf>
    <xf numFmtId="0" fontId="48" fillId="8" borderId="37" xfId="0" applyFont="1" applyFill="1" applyBorder="1" applyAlignment="1">
      <alignment horizontal="center" vertical="center" textRotation="90" wrapText="1"/>
    </xf>
    <xf numFmtId="0" fontId="48" fillId="9" borderId="37" xfId="0" applyFont="1" applyFill="1" applyBorder="1" applyAlignment="1">
      <alignment horizontal="center" vertical="center" textRotation="90" wrapText="1"/>
    </xf>
    <xf numFmtId="0" fontId="48" fillId="10" borderId="37" xfId="0" applyFont="1" applyFill="1" applyBorder="1" applyAlignment="1">
      <alignment horizontal="center" vertical="center" textRotation="90" wrapText="1"/>
    </xf>
    <xf numFmtId="0" fontId="48" fillId="11" borderId="37" xfId="0" applyFont="1" applyFill="1" applyBorder="1" applyAlignment="1">
      <alignment horizontal="center" vertical="center" textRotation="90" wrapText="1"/>
    </xf>
    <xf numFmtId="0" fontId="48" fillId="12" borderId="37" xfId="0" applyFont="1" applyFill="1" applyBorder="1" applyAlignment="1">
      <alignment horizontal="center" vertical="center" textRotation="90" wrapText="1"/>
    </xf>
    <xf numFmtId="0" fontId="48" fillId="13" borderId="37" xfId="0" applyFont="1" applyFill="1" applyBorder="1" applyAlignment="1">
      <alignment horizontal="center" vertical="center" textRotation="90" wrapText="1"/>
    </xf>
    <xf numFmtId="0" fontId="48" fillId="14" borderId="37" xfId="0" applyFont="1" applyFill="1" applyBorder="1" applyAlignment="1">
      <alignment horizontal="center" vertical="center" textRotation="90" wrapText="1"/>
    </xf>
    <xf numFmtId="0" fontId="48" fillId="15" borderId="37" xfId="0" applyFont="1" applyFill="1" applyBorder="1" applyAlignment="1">
      <alignment horizontal="center" vertical="center" textRotation="90" wrapText="1"/>
    </xf>
    <xf numFmtId="0" fontId="48" fillId="16" borderId="37" xfId="0" applyFont="1" applyFill="1" applyBorder="1" applyAlignment="1">
      <alignment horizontal="center" vertical="center" textRotation="90" wrapText="1"/>
    </xf>
    <xf numFmtId="0" fontId="48" fillId="17" borderId="37" xfId="0" applyFont="1" applyFill="1" applyBorder="1" applyAlignment="1">
      <alignment horizontal="center" vertical="center" textRotation="90" wrapText="1"/>
    </xf>
    <xf numFmtId="0" fontId="48" fillId="18" borderId="37" xfId="0" applyFont="1" applyFill="1" applyBorder="1" applyAlignment="1">
      <alignment horizontal="center" vertical="center" textRotation="90" wrapText="1"/>
    </xf>
    <xf numFmtId="0" fontId="48" fillId="19" borderId="37" xfId="0" applyFont="1" applyFill="1" applyBorder="1" applyAlignment="1">
      <alignment horizontal="center" vertical="center" textRotation="90" wrapText="1"/>
    </xf>
    <xf numFmtId="0" fontId="48" fillId="20" borderId="37" xfId="0" applyFont="1" applyFill="1" applyBorder="1" applyAlignment="1">
      <alignment horizontal="center" vertical="center" textRotation="90" wrapText="1"/>
    </xf>
    <xf numFmtId="0" fontId="8" fillId="2" borderId="4" xfId="0" applyFont="1" applyFill="1" applyBorder="1" applyAlignment="1">
      <alignment horizontal="left" vertical="center" wrapText="1"/>
    </xf>
    <xf numFmtId="0" fontId="8" fillId="2" borderId="4" xfId="0" applyFont="1" applyFill="1" applyBorder="1" applyAlignment="1">
      <alignment horizontal="center" vertical="center" wrapText="1"/>
    </xf>
    <xf numFmtId="0" fontId="8" fillId="2" borderId="7" xfId="0" applyFont="1" applyFill="1" applyBorder="1" applyAlignment="1">
      <alignment horizontal="left" vertical="center" wrapText="1"/>
    </xf>
    <xf numFmtId="0" fontId="11" fillId="2" borderId="7" xfId="1" applyFont="1" applyFill="1" applyBorder="1" applyAlignment="1">
      <alignment horizontal="left" vertical="center" wrapText="1"/>
    </xf>
    <xf numFmtId="0" fontId="36" fillId="2" borderId="4" xfId="0" applyFont="1" applyFill="1" applyBorder="1" applyAlignment="1">
      <alignment horizontal="left" vertical="top" wrapText="1"/>
    </xf>
    <xf numFmtId="0" fontId="6" fillId="2" borderId="7" xfId="1" applyFill="1" applyBorder="1" applyAlignment="1">
      <alignment horizontal="left" vertical="center" wrapText="1"/>
    </xf>
    <xf numFmtId="0" fontId="8" fillId="2" borderId="4" xfId="0" applyFont="1" applyFill="1" applyBorder="1" applyAlignment="1">
      <alignment horizontal="left" vertical="top" wrapText="1"/>
    </xf>
    <xf numFmtId="0" fontId="7" fillId="2" borderId="0" xfId="0" applyFont="1" applyFill="1" applyAlignment="1">
      <alignment horizontal="center" vertical="center"/>
    </xf>
    <xf numFmtId="0" fontId="49" fillId="2" borderId="4" xfId="0" applyFont="1" applyFill="1" applyBorder="1" applyAlignment="1">
      <alignment horizontal="left" vertical="top" wrapText="1"/>
    </xf>
    <xf numFmtId="0" fontId="8" fillId="2" borderId="7" xfId="0" applyFont="1" applyFill="1" applyBorder="1" applyAlignment="1">
      <alignment horizontal="center" vertical="center" wrapText="1"/>
    </xf>
    <xf numFmtId="0" fontId="36" fillId="25" borderId="4" xfId="0" applyFont="1" applyFill="1" applyBorder="1" applyAlignment="1">
      <alignment horizontal="center" vertical="center" wrapText="1"/>
    </xf>
    <xf numFmtId="0" fontId="36" fillId="25" borderId="4" xfId="0" applyFont="1" applyFill="1" applyBorder="1" applyAlignment="1">
      <alignment horizontal="left" vertical="center" wrapText="1"/>
    </xf>
    <xf numFmtId="0" fontId="36" fillId="0" borderId="4" xfId="0" applyFont="1" applyBorder="1" applyAlignment="1">
      <alignment horizontal="center" vertical="center" wrapText="1"/>
    </xf>
    <xf numFmtId="0" fontId="36" fillId="2" borderId="4" xfId="0" applyFont="1" applyFill="1" applyBorder="1" applyAlignment="1">
      <alignment horizontal="left" vertical="center" wrapText="1"/>
    </xf>
    <xf numFmtId="0" fontId="38" fillId="2" borderId="4" xfId="0" applyFont="1" applyFill="1" applyBorder="1" applyAlignment="1">
      <alignment horizontal="center" vertical="center" wrapText="1"/>
    </xf>
    <xf numFmtId="0" fontId="1" fillId="2" borderId="0" xfId="0" applyFont="1" applyFill="1" applyAlignment="1">
      <alignment horizontal="center" vertical="center"/>
    </xf>
    <xf numFmtId="0" fontId="36" fillId="2" borderId="4" xfId="0" applyFont="1" applyFill="1" applyBorder="1" applyAlignment="1">
      <alignment vertical="top" wrapText="1"/>
    </xf>
    <xf numFmtId="0" fontId="36" fillId="0" borderId="4" xfId="0" applyFont="1" applyBorder="1" applyAlignment="1">
      <alignment vertical="top" wrapText="1"/>
    </xf>
    <xf numFmtId="0" fontId="8" fillId="3" borderId="27" xfId="0" applyFont="1" applyFill="1" applyBorder="1" applyAlignment="1">
      <alignment wrapText="1"/>
    </xf>
    <xf numFmtId="0" fontId="48" fillId="21" borderId="36" xfId="0" applyFont="1" applyFill="1" applyBorder="1" applyAlignment="1">
      <alignment horizontal="center" vertical="center" textRotation="90" wrapText="1"/>
    </xf>
    <xf numFmtId="0" fontId="36" fillId="2" borderId="14" xfId="0" applyFont="1" applyFill="1" applyBorder="1" applyAlignment="1">
      <alignment horizontal="left" vertical="top" wrapText="1"/>
    </xf>
    <xf numFmtId="0" fontId="37" fillId="4" borderId="2" xfId="0" applyFont="1" applyFill="1" applyBorder="1" applyAlignment="1">
      <alignment horizontal="center" vertical="center"/>
    </xf>
    <xf numFmtId="0" fontId="10" fillId="27" borderId="34" xfId="0" applyFont="1" applyFill="1" applyBorder="1" applyAlignment="1">
      <alignment horizontal="center" vertical="center"/>
    </xf>
    <xf numFmtId="0" fontId="33" fillId="27" borderId="38" xfId="0" applyFont="1" applyFill="1" applyBorder="1" applyAlignment="1">
      <alignment horizontal="center" vertical="center" wrapText="1"/>
    </xf>
    <xf numFmtId="0" fontId="33" fillId="27" borderId="3" xfId="0" quotePrefix="1" applyFont="1" applyFill="1" applyBorder="1" applyAlignment="1">
      <alignment horizontal="center"/>
    </xf>
    <xf numFmtId="0" fontId="33" fillId="27" borderId="2" xfId="0" applyFont="1" applyFill="1" applyBorder="1" applyAlignment="1">
      <alignment horizontal="center" vertical="center" wrapText="1"/>
    </xf>
    <xf numFmtId="0" fontId="10" fillId="27" borderId="3"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37" fillId="4" borderId="41" xfId="0" applyFont="1" applyFill="1" applyBorder="1" applyAlignment="1">
      <alignment horizontal="center" vertical="center" wrapText="1"/>
    </xf>
    <xf numFmtId="0" fontId="37" fillId="4" borderId="42" xfId="0" applyFont="1" applyFill="1" applyBorder="1" applyAlignment="1">
      <alignment horizontal="center" vertical="center" wrapText="1"/>
    </xf>
    <xf numFmtId="0" fontId="16" fillId="6" borderId="43" xfId="0" applyFont="1" applyFill="1" applyBorder="1" applyAlignment="1">
      <alignment horizontal="center" vertical="center" textRotation="90" wrapText="1"/>
    </xf>
    <xf numFmtId="0" fontId="16" fillId="7" borderId="43" xfId="0" applyFont="1" applyFill="1" applyBorder="1" applyAlignment="1">
      <alignment horizontal="center" vertical="center" textRotation="90" wrapText="1"/>
    </xf>
    <xf numFmtId="0" fontId="16" fillId="8" borderId="43" xfId="0" applyFont="1" applyFill="1" applyBorder="1" applyAlignment="1">
      <alignment horizontal="center" vertical="center" textRotation="90" wrapText="1"/>
    </xf>
    <xf numFmtId="0" fontId="16" fillId="9" borderId="43" xfId="0" applyFont="1" applyFill="1" applyBorder="1" applyAlignment="1">
      <alignment horizontal="center" vertical="center" textRotation="90" wrapText="1"/>
    </xf>
    <xf numFmtId="0" fontId="16" fillId="10" borderId="43" xfId="0" applyFont="1" applyFill="1" applyBorder="1" applyAlignment="1">
      <alignment horizontal="center" vertical="center" textRotation="90" wrapText="1"/>
    </xf>
    <xf numFmtId="0" fontId="16" fillId="11" borderId="43" xfId="0" applyFont="1" applyFill="1" applyBorder="1" applyAlignment="1">
      <alignment horizontal="center" vertical="center" textRotation="90" wrapText="1"/>
    </xf>
    <xf numFmtId="0" fontId="16" fillId="12" borderId="43" xfId="0" applyFont="1" applyFill="1" applyBorder="1" applyAlignment="1">
      <alignment horizontal="center" vertical="center" textRotation="90" wrapText="1"/>
    </xf>
    <xf numFmtId="0" fontId="16" fillId="13" borderId="43" xfId="0" applyFont="1" applyFill="1" applyBorder="1" applyAlignment="1">
      <alignment horizontal="center" vertical="center" textRotation="90" wrapText="1"/>
    </xf>
    <xf numFmtId="0" fontId="16" fillId="14" borderId="44" xfId="0" applyFont="1" applyFill="1" applyBorder="1" applyAlignment="1">
      <alignment horizontal="center" vertical="center" textRotation="90" wrapText="1"/>
    </xf>
    <xf numFmtId="0" fontId="16" fillId="15" borderId="43" xfId="0" applyFont="1" applyFill="1" applyBorder="1" applyAlignment="1">
      <alignment horizontal="center" vertical="center" textRotation="90" wrapText="1"/>
    </xf>
    <xf numFmtId="0" fontId="16" fillId="16" borderId="43" xfId="0" applyFont="1" applyFill="1" applyBorder="1" applyAlignment="1">
      <alignment horizontal="center" vertical="center" textRotation="90" wrapText="1"/>
    </xf>
    <xf numFmtId="0" fontId="16" fillId="17" borderId="43" xfId="0" applyFont="1" applyFill="1" applyBorder="1" applyAlignment="1">
      <alignment horizontal="center" vertical="center" textRotation="90" wrapText="1"/>
    </xf>
    <xf numFmtId="0" fontId="16" fillId="18" borderId="43" xfId="0" applyFont="1" applyFill="1" applyBorder="1" applyAlignment="1">
      <alignment horizontal="center" vertical="center" textRotation="90" wrapText="1"/>
    </xf>
    <xf numFmtId="0" fontId="16" fillId="19" borderId="43" xfId="0" applyFont="1" applyFill="1" applyBorder="1" applyAlignment="1">
      <alignment horizontal="center" vertical="center" textRotation="90" wrapText="1"/>
    </xf>
    <xf numFmtId="0" fontId="37" fillId="4" borderId="45" xfId="0" applyFont="1" applyFill="1" applyBorder="1" applyAlignment="1">
      <alignment horizontal="center" vertical="center" wrapText="1"/>
    </xf>
    <xf numFmtId="0" fontId="37" fillId="4" borderId="40" xfId="0" applyFont="1" applyFill="1" applyBorder="1" applyAlignment="1">
      <alignment horizontal="center" vertical="center" wrapText="1"/>
    </xf>
    <xf numFmtId="0" fontId="16" fillId="5" borderId="46" xfId="0" applyFont="1" applyFill="1" applyBorder="1" applyAlignment="1">
      <alignment horizontal="center" vertical="center" textRotation="90" wrapText="1"/>
    </xf>
    <xf numFmtId="0" fontId="16" fillId="20" borderId="40" xfId="0" applyFont="1" applyFill="1" applyBorder="1" applyAlignment="1">
      <alignment horizontal="center" vertical="center" textRotation="90" wrapText="1"/>
    </xf>
    <xf numFmtId="0" fontId="16" fillId="21" borderId="39" xfId="0" applyFont="1" applyFill="1" applyBorder="1" applyAlignment="1">
      <alignment horizontal="center" vertical="center" textRotation="90" wrapText="1"/>
    </xf>
    <xf numFmtId="0" fontId="37" fillId="4" borderId="39" xfId="0" applyFont="1" applyFill="1" applyBorder="1" applyAlignment="1">
      <alignment horizontal="center" vertical="center" wrapText="1"/>
    </xf>
    <xf numFmtId="0" fontId="37" fillId="4" borderId="39" xfId="0" applyFont="1" applyFill="1" applyBorder="1" applyAlignment="1">
      <alignment horizontal="left" vertical="center" wrapText="1"/>
    </xf>
    <xf numFmtId="0" fontId="40" fillId="0" borderId="28" xfId="0" applyFont="1" applyBorder="1" applyAlignment="1">
      <alignment horizontal="center" vertical="center" wrapText="1"/>
    </xf>
    <xf numFmtId="0" fontId="11" fillId="0" borderId="28" xfId="1" applyFont="1" applyBorder="1" applyAlignment="1">
      <alignment horizontal="center" vertical="center" wrapText="1"/>
    </xf>
    <xf numFmtId="0" fontId="39" fillId="0" borderId="28" xfId="0" applyFont="1" applyBorder="1" applyAlignment="1">
      <alignment horizontal="center" vertical="center" wrapText="1"/>
    </xf>
    <xf numFmtId="0" fontId="12" fillId="0" borderId="28" xfId="0" applyFont="1" applyBorder="1" applyAlignment="1">
      <alignment horizontal="center" vertical="center" wrapText="1"/>
    </xf>
    <xf numFmtId="0" fontId="11" fillId="2" borderId="28" xfId="1" applyFont="1" applyFill="1" applyBorder="1" applyAlignment="1">
      <alignment horizontal="center" vertical="center" wrapText="1"/>
    </xf>
    <xf numFmtId="0" fontId="8" fillId="2" borderId="28" xfId="0" applyFont="1" applyFill="1" applyBorder="1" applyAlignment="1">
      <alignment horizontal="center" vertical="center" wrapText="1"/>
    </xf>
    <xf numFmtId="0" fontId="43" fillId="2" borderId="26" xfId="0" applyFont="1" applyFill="1" applyBorder="1" applyAlignment="1">
      <alignment horizontal="center" vertical="center"/>
    </xf>
    <xf numFmtId="0" fontId="43" fillId="2" borderId="18" xfId="0" applyFont="1" applyFill="1" applyBorder="1" applyAlignment="1">
      <alignment horizontal="center" vertical="center"/>
    </xf>
    <xf numFmtId="0" fontId="43" fillId="2" borderId="18" xfId="0" applyFont="1" applyFill="1" applyBorder="1" applyAlignment="1">
      <alignment horizontal="center" vertical="center" wrapText="1"/>
    </xf>
    <xf numFmtId="0" fontId="37" fillId="4" borderId="34" xfId="0" applyFont="1" applyFill="1" applyBorder="1" applyAlignment="1">
      <alignment horizontal="center" vertical="center" wrapText="1"/>
    </xf>
    <xf numFmtId="0" fontId="11" fillId="0" borderId="28" xfId="1" applyFont="1" applyFill="1" applyBorder="1" applyAlignment="1">
      <alignment horizontal="center" vertical="center" wrapText="1"/>
    </xf>
    <xf numFmtId="0" fontId="43" fillId="2" borderId="28" xfId="0" applyFont="1" applyFill="1" applyBorder="1" applyAlignment="1">
      <alignment horizontal="left" vertical="top" wrapText="1"/>
    </xf>
    <xf numFmtId="0" fontId="11" fillId="2" borderId="28" xfId="1" applyFont="1" applyFill="1" applyBorder="1" applyAlignment="1">
      <alignment horizontal="left" vertical="top"/>
    </xf>
    <xf numFmtId="0" fontId="43" fillId="2" borderId="28" xfId="0" applyFont="1" applyFill="1" applyBorder="1"/>
    <xf numFmtId="0" fontId="43" fillId="2" borderId="28" xfId="0" applyFont="1" applyFill="1" applyBorder="1" applyAlignment="1">
      <alignment horizontal="center" vertical="center"/>
    </xf>
    <xf numFmtId="0" fontId="43" fillId="0" borderId="28" xfId="0" applyFont="1" applyBorder="1" applyAlignment="1">
      <alignment horizontal="left" vertical="top" wrapText="1"/>
    </xf>
    <xf numFmtId="0" fontId="43" fillId="2" borderId="28" xfId="0" applyFont="1" applyFill="1" applyBorder="1" applyAlignment="1">
      <alignment horizontal="center" vertical="center" wrapText="1"/>
    </xf>
    <xf numFmtId="0" fontId="43" fillId="2" borderId="28" xfId="0" applyFont="1" applyFill="1" applyBorder="1" applyAlignment="1">
      <alignment wrapText="1"/>
    </xf>
    <xf numFmtId="0" fontId="46" fillId="0" borderId="28" xfId="0" applyFont="1" applyBorder="1" applyAlignment="1">
      <alignment vertical="top" wrapText="1"/>
    </xf>
    <xf numFmtId="0" fontId="47" fillId="23" borderId="28" xfId="0" applyFont="1" applyFill="1" applyBorder="1" applyAlignment="1">
      <alignment horizontal="left" vertical="center" wrapText="1"/>
    </xf>
    <xf numFmtId="0" fontId="40" fillId="23" borderId="28" xfId="0" applyFont="1" applyFill="1" applyBorder="1" applyAlignment="1">
      <alignment horizontal="left" vertical="center" wrapText="1"/>
    </xf>
    <xf numFmtId="0" fontId="45" fillId="22" borderId="28" xfId="0" applyFont="1" applyFill="1" applyBorder="1" applyAlignment="1">
      <alignment horizontal="left" vertical="center" wrapText="1"/>
    </xf>
    <xf numFmtId="0" fontId="40" fillId="22" borderId="28" xfId="0" applyFont="1" applyFill="1" applyBorder="1" applyAlignment="1">
      <alignment horizontal="left" vertical="center" wrapText="1"/>
    </xf>
    <xf numFmtId="0" fontId="43" fillId="0" borderId="28" xfId="0" applyFont="1" applyBorder="1" applyAlignment="1">
      <alignment vertical="top" wrapText="1"/>
    </xf>
    <xf numFmtId="0" fontId="43" fillId="2" borderId="28" xfId="0" applyFont="1" applyFill="1" applyBorder="1" applyAlignment="1">
      <alignment horizontal="left" vertical="center" wrapText="1"/>
    </xf>
    <xf numFmtId="0" fontId="46" fillId="25" borderId="28" xfId="0" applyFont="1" applyFill="1" applyBorder="1" applyAlignment="1">
      <alignment wrapText="1"/>
    </xf>
    <xf numFmtId="0" fontId="8" fillId="2" borderId="28" xfId="0" applyFont="1" applyFill="1" applyBorder="1"/>
    <xf numFmtId="0" fontId="43" fillId="0" borderId="28" xfId="0" applyFont="1" applyBorder="1" applyAlignment="1">
      <alignment horizontal="left" vertical="center" wrapText="1"/>
    </xf>
    <xf numFmtId="0" fontId="43" fillId="2" borderId="28" xfId="0" applyFont="1" applyFill="1" applyBorder="1" applyAlignment="1">
      <alignment vertical="center" wrapText="1"/>
    </xf>
    <xf numFmtId="0" fontId="8" fillId="2" borderId="28" xfId="0" applyFont="1" applyFill="1" applyBorder="1" applyAlignment="1">
      <alignment wrapText="1"/>
    </xf>
    <xf numFmtId="0" fontId="43" fillId="2" borderId="30" xfId="0" applyFont="1" applyFill="1" applyBorder="1" applyAlignment="1">
      <alignment horizontal="left" vertical="center"/>
    </xf>
    <xf numFmtId="0" fontId="43" fillId="2" borderId="29" xfId="0" applyFont="1" applyFill="1" applyBorder="1" applyAlignment="1">
      <alignment horizontal="left" vertical="center" wrapText="1"/>
    </xf>
    <xf numFmtId="0" fontId="43" fillId="22" borderId="28" xfId="0" applyFont="1" applyFill="1" applyBorder="1" applyAlignment="1">
      <alignment horizontal="left" vertical="center" wrapText="1"/>
    </xf>
    <xf numFmtId="0" fontId="8" fillId="2" borderId="28" xfId="0" applyFont="1" applyFill="1" applyBorder="1" applyAlignment="1">
      <alignment horizontal="left" wrapText="1"/>
    </xf>
    <xf numFmtId="0" fontId="34" fillId="0" borderId="4" xfId="0" applyFont="1" applyBorder="1" applyAlignment="1">
      <alignment horizontal="center" vertical="center" wrapText="1"/>
    </xf>
    <xf numFmtId="0" fontId="11" fillId="0" borderId="4" xfId="1" applyFont="1" applyBorder="1" applyAlignment="1">
      <alignment horizontal="left" vertical="center" wrapText="1"/>
    </xf>
    <xf numFmtId="0" fontId="34" fillId="0" borderId="4" xfId="0" applyFont="1" applyBorder="1" applyAlignment="1">
      <alignment vertical="center" wrapText="1"/>
    </xf>
    <xf numFmtId="0" fontId="50" fillId="0" borderId="4" xfId="0" applyFont="1" applyBorder="1" applyAlignment="1">
      <alignment horizontal="left" vertical="center" wrapText="1"/>
    </xf>
    <xf numFmtId="0" fontId="8" fillId="2" borderId="4" xfId="0" applyFont="1" applyFill="1" applyBorder="1" applyAlignment="1">
      <alignment vertical="center" wrapText="1"/>
    </xf>
    <xf numFmtId="0" fontId="36" fillId="0" borderId="4" xfId="0" applyFont="1" applyBorder="1" applyAlignment="1">
      <alignment vertical="center" wrapText="1"/>
    </xf>
    <xf numFmtId="0" fontId="33" fillId="27" borderId="47" xfId="0" applyFont="1" applyFill="1" applyBorder="1" applyAlignment="1">
      <alignment horizontal="center" vertical="center" wrapText="1"/>
    </xf>
    <xf numFmtId="0" fontId="8" fillId="2" borderId="48" xfId="0" applyFont="1" applyFill="1" applyBorder="1" applyAlignment="1">
      <alignment horizontal="center" vertical="center" wrapText="1"/>
    </xf>
    <xf numFmtId="0" fontId="11" fillId="0" borderId="48" xfId="1" applyFont="1" applyFill="1" applyBorder="1" applyAlignment="1">
      <alignment horizontal="center" vertical="center" wrapText="1"/>
    </xf>
    <xf numFmtId="0" fontId="43" fillId="2" borderId="16" xfId="0" applyFont="1" applyFill="1" applyBorder="1" applyAlignment="1">
      <alignment horizontal="center" vertical="center"/>
    </xf>
    <xf numFmtId="0" fontId="43" fillId="2" borderId="7" xfId="0" applyFont="1" applyFill="1" applyBorder="1" applyAlignment="1">
      <alignment horizontal="center" vertical="center"/>
    </xf>
    <xf numFmtId="0" fontId="43" fillId="2" borderId="7" xfId="0" applyFont="1" applyFill="1" applyBorder="1" applyAlignment="1">
      <alignment horizontal="center" vertical="center" wrapText="1"/>
    </xf>
    <xf numFmtId="0" fontId="8" fillId="2" borderId="48" xfId="0" applyFont="1" applyFill="1" applyBorder="1" applyAlignment="1">
      <alignment wrapText="1"/>
    </xf>
    <xf numFmtId="0" fontId="8" fillId="2" borderId="48" xfId="0" applyFont="1" applyFill="1" applyBorder="1"/>
    <xf numFmtId="0" fontId="8" fillId="2" borderId="4" xfId="0" applyFont="1" applyFill="1" applyBorder="1" applyAlignment="1">
      <alignment horizontal="center" vertical="center"/>
    </xf>
    <xf numFmtId="0" fontId="8" fillId="2" borderId="4" xfId="0" applyFont="1" applyFill="1" applyBorder="1" applyAlignment="1">
      <alignment wrapText="1"/>
    </xf>
    <xf numFmtId="0" fontId="8" fillId="2" borderId="34" xfId="0" quotePrefix="1" applyFont="1" applyFill="1" applyBorder="1" applyAlignment="1">
      <alignment horizontal="center"/>
    </xf>
    <xf numFmtId="0" fontId="8" fillId="2" borderId="9" xfId="0" applyFont="1" applyFill="1" applyBorder="1" applyAlignment="1">
      <alignment horizontal="center"/>
    </xf>
    <xf numFmtId="0" fontId="8" fillId="2" borderId="21" xfId="0" applyFont="1" applyFill="1" applyBorder="1" applyAlignment="1">
      <alignment horizontal="center"/>
    </xf>
    <xf numFmtId="0" fontId="8" fillId="2" borderId="34" xfId="0" applyFont="1" applyFill="1" applyBorder="1" applyAlignment="1">
      <alignment horizontal="center"/>
    </xf>
    <xf numFmtId="0" fontId="8" fillId="2" borderId="23" xfId="0" applyFont="1" applyFill="1" applyBorder="1" applyAlignment="1">
      <alignment horizontal="center"/>
    </xf>
    <xf numFmtId="0" fontId="8" fillId="2" borderId="22" xfId="0" applyFont="1" applyFill="1" applyBorder="1" applyAlignment="1">
      <alignment horizontal="center"/>
    </xf>
    <xf numFmtId="0" fontId="8" fillId="2" borderId="12" xfId="0" applyFont="1" applyFill="1" applyBorder="1" applyAlignment="1">
      <alignment horizontal="center"/>
    </xf>
    <xf numFmtId="0" fontId="10" fillId="2" borderId="0" xfId="0" applyFont="1" applyFill="1" applyAlignment="1">
      <alignment horizontal="center" vertical="center"/>
    </xf>
    <xf numFmtId="0" fontId="8" fillId="2" borderId="0" xfId="0" applyFont="1" applyFill="1" applyAlignment="1">
      <alignment horizontal="center"/>
    </xf>
    <xf numFmtId="0" fontId="33" fillId="2" borderId="0" xfId="0" applyFont="1" applyFill="1" applyAlignment="1">
      <alignment horizontal="center" vertical="center"/>
    </xf>
    <xf numFmtId="0" fontId="10" fillId="27" borderId="49" xfId="0" quotePrefix="1" applyFont="1" applyFill="1" applyBorder="1" applyAlignment="1">
      <alignment horizontal="center"/>
    </xf>
    <xf numFmtId="0" fontId="8" fillId="2" borderId="9" xfId="0" quotePrefix="1" applyFont="1" applyFill="1" applyBorder="1" applyAlignment="1">
      <alignment horizontal="center"/>
    </xf>
    <xf numFmtId="0" fontId="10" fillId="27" borderId="50" xfId="0" quotePrefix="1" applyFont="1" applyFill="1" applyBorder="1" applyAlignment="1">
      <alignment horizontal="center"/>
    </xf>
    <xf numFmtId="0" fontId="10" fillId="27" borderId="51" xfId="0" quotePrefix="1" applyFont="1" applyFill="1" applyBorder="1" applyAlignment="1">
      <alignment horizontal="center"/>
    </xf>
    <xf numFmtId="0" fontId="46" fillId="2" borderId="4" xfId="0" applyFont="1" applyFill="1" applyBorder="1" applyAlignment="1">
      <alignment horizontal="left" vertical="center" wrapText="1"/>
    </xf>
    <xf numFmtId="0" fontId="51" fillId="2" borderId="4" xfId="0" applyFont="1" applyFill="1" applyBorder="1" applyAlignment="1">
      <alignment vertical="center" wrapText="1"/>
    </xf>
    <xf numFmtId="0" fontId="36" fillId="0" borderId="4" xfId="0" applyFont="1" applyBorder="1" applyAlignment="1">
      <alignment horizontal="left" vertical="center" wrapText="1"/>
    </xf>
    <xf numFmtId="0" fontId="50" fillId="0" borderId="4" xfId="0" applyFont="1" applyBorder="1" applyAlignment="1">
      <alignment horizontal="left" vertical="center"/>
    </xf>
    <xf numFmtId="0" fontId="36" fillId="0" borderId="4" xfId="0" applyFont="1" applyBorder="1" applyAlignment="1">
      <alignment horizontal="center" vertical="center"/>
    </xf>
    <xf numFmtId="0" fontId="6" fillId="0" borderId="4" xfId="1" applyBorder="1" applyAlignment="1">
      <alignment horizontal="left" vertical="center" wrapText="1"/>
    </xf>
    <xf numFmtId="0" fontId="53" fillId="2" borderId="18" xfId="0" applyFont="1" applyFill="1" applyBorder="1" applyAlignment="1">
      <alignment horizontal="center" vertical="center"/>
    </xf>
    <xf numFmtId="0" fontId="53" fillId="2" borderId="4" xfId="0" applyFont="1" applyFill="1" applyBorder="1" applyAlignment="1">
      <alignment horizontal="center" vertical="center"/>
    </xf>
    <xf numFmtId="0" fontId="53" fillId="2" borderId="29" xfId="0" applyFont="1" applyFill="1" applyBorder="1" applyAlignment="1">
      <alignment horizontal="center" vertical="center" wrapText="1"/>
    </xf>
    <xf numFmtId="0" fontId="51" fillId="2" borderId="4" xfId="0" applyFont="1" applyFill="1" applyBorder="1" applyAlignment="1">
      <alignment horizontal="left" vertical="center" wrapText="1"/>
    </xf>
    <xf numFmtId="0" fontId="34" fillId="0" borderId="7" xfId="0" applyFont="1" applyBorder="1" applyAlignment="1">
      <alignment horizontal="center" vertical="center" wrapText="1"/>
    </xf>
    <xf numFmtId="0" fontId="54" fillId="2" borderId="14" xfId="0" applyFont="1" applyFill="1" applyBorder="1" applyAlignment="1">
      <alignment horizontal="center" vertical="center"/>
    </xf>
    <xf numFmtId="0" fontId="54" fillId="2" borderId="4" xfId="0" applyFont="1" applyFill="1" applyBorder="1" applyAlignment="1">
      <alignment horizontal="center" vertical="center"/>
    </xf>
    <xf numFmtId="0" fontId="50" fillId="0" borderId="7" xfId="0" applyFont="1" applyBorder="1" applyAlignment="1">
      <alignment horizontal="left" vertical="center" wrapText="1"/>
    </xf>
    <xf numFmtId="0" fontId="8" fillId="2" borderId="28" xfId="0" applyFont="1" applyFill="1" applyBorder="1" applyAlignment="1">
      <alignment vertical="center" wrapText="1"/>
    </xf>
    <xf numFmtId="0" fontId="36" fillId="0" borderId="7" xfId="0" applyFont="1" applyBorder="1" applyAlignment="1">
      <alignment horizontal="center" vertical="center" wrapText="1"/>
    </xf>
    <xf numFmtId="0" fontId="50" fillId="0" borderId="28" xfId="0" applyFont="1" applyBorder="1" applyAlignment="1">
      <alignment horizontal="left" vertical="center" wrapText="1"/>
    </xf>
    <xf numFmtId="0" fontId="50" fillId="0" borderId="14" xfId="0" applyFont="1" applyBorder="1" applyAlignment="1">
      <alignment horizontal="left" vertical="center" wrapText="1"/>
    </xf>
    <xf numFmtId="0" fontId="55" fillId="0" borderId="7" xfId="1" applyFont="1" applyBorder="1" applyAlignment="1">
      <alignment horizontal="left" vertical="center" wrapText="1"/>
    </xf>
    <xf numFmtId="0" fontId="6" fillId="0" borderId="7" xfId="1" applyBorder="1" applyAlignment="1">
      <alignment horizontal="left" vertical="center" wrapText="1"/>
    </xf>
    <xf numFmtId="0" fontId="6" fillId="0" borderId="0" xfId="1" applyAlignment="1">
      <alignment horizontal="left" vertical="center" wrapText="1"/>
    </xf>
    <xf numFmtId="0" fontId="6" fillId="0" borderId="7" xfId="1" applyBorder="1" applyAlignment="1">
      <alignment vertical="center" wrapText="1"/>
    </xf>
    <xf numFmtId="0" fontId="58" fillId="0" borderId="4" xfId="0" applyFont="1" applyBorder="1" applyAlignment="1">
      <alignment horizontal="left" vertical="center" wrapText="1"/>
    </xf>
    <xf numFmtId="0" fontId="59" fillId="2" borderId="4" xfId="0" applyFont="1" applyFill="1" applyBorder="1" applyAlignment="1">
      <alignment horizontal="left" vertical="center" wrapText="1"/>
    </xf>
    <xf numFmtId="0" fontId="60" fillId="0" borderId="4" xfId="0" applyFont="1" applyBorder="1" applyAlignment="1">
      <alignment horizontal="center" vertical="center" wrapText="1"/>
    </xf>
    <xf numFmtId="0" fontId="61" fillId="0" borderId="7" xfId="0" applyFont="1" applyBorder="1" applyAlignment="1">
      <alignment horizontal="center" vertical="center" wrapText="1"/>
    </xf>
    <xf numFmtId="0" fontId="61" fillId="0" borderId="4" xfId="0" applyFont="1" applyBorder="1" applyAlignment="1">
      <alignment horizontal="center" vertical="center" wrapText="1"/>
    </xf>
    <xf numFmtId="0" fontId="59" fillId="0" borderId="7" xfId="0" applyFont="1" applyBorder="1" applyAlignment="1">
      <alignment horizontal="center" vertical="center" wrapText="1"/>
    </xf>
    <xf numFmtId="0" fontId="53" fillId="2" borderId="14" xfId="0" applyFont="1" applyFill="1" applyBorder="1" applyAlignment="1">
      <alignment horizontal="center" vertical="center"/>
    </xf>
    <xf numFmtId="0" fontId="53" fillId="2" borderId="4" xfId="0" applyFont="1" applyFill="1" applyBorder="1" applyAlignment="1">
      <alignment horizontal="center" vertical="center" wrapText="1"/>
    </xf>
    <xf numFmtId="0" fontId="54" fillId="2" borderId="4"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59" fillId="2" borderId="4" xfId="0" applyFont="1" applyFill="1" applyBorder="1" applyAlignment="1">
      <alignment horizontal="center" vertical="center" wrapText="1"/>
    </xf>
    <xf numFmtId="0" fontId="58" fillId="0" borderId="4" xfId="0" applyFont="1" applyBorder="1" applyAlignment="1">
      <alignment horizontal="center" vertical="center" wrapText="1"/>
    </xf>
    <xf numFmtId="0" fontId="51" fillId="22" borderId="0" xfId="0" applyFont="1" applyFill="1" applyAlignment="1">
      <alignment horizontal="left" vertical="center" wrapText="1"/>
    </xf>
    <xf numFmtId="0" fontId="7" fillId="2" borderId="7" xfId="0" applyFont="1" applyFill="1" applyBorder="1" applyAlignment="1">
      <alignment horizontal="center" vertical="center"/>
    </xf>
    <xf numFmtId="0" fontId="7" fillId="2" borderId="7" xfId="0" applyFont="1" applyFill="1" applyBorder="1" applyAlignment="1">
      <alignment horizontal="center" vertical="center" wrapText="1"/>
    </xf>
    <xf numFmtId="0" fontId="53" fillId="22" borderId="0" xfId="0" applyFont="1" applyFill="1" applyAlignment="1">
      <alignment horizontal="left" vertical="center" wrapText="1"/>
    </xf>
    <xf numFmtId="0" fontId="61" fillId="2" borderId="4" xfId="0" applyFont="1" applyFill="1" applyBorder="1" applyAlignment="1">
      <alignment horizontal="left" vertical="center" wrapText="1"/>
    </xf>
    <xf numFmtId="0" fontId="58" fillId="0" borderId="7" xfId="0" applyFont="1" applyBorder="1" applyAlignment="1">
      <alignment horizontal="left" vertical="center" wrapText="1"/>
    </xf>
    <xf numFmtId="0" fontId="59" fillId="2" borderId="7" xfId="0" applyFont="1" applyFill="1" applyBorder="1" applyAlignment="1">
      <alignment horizontal="left" vertical="center" wrapText="1"/>
    </xf>
    <xf numFmtId="0" fontId="63" fillId="2" borderId="28" xfId="0" applyFont="1" applyFill="1" applyBorder="1" applyAlignment="1">
      <alignment horizontal="left" vertical="center" wrapText="1"/>
    </xf>
    <xf numFmtId="0" fontId="63" fillId="2" borderId="28" xfId="0" applyFont="1" applyFill="1" applyBorder="1" applyAlignment="1">
      <alignment vertical="center" wrapText="1"/>
    </xf>
    <xf numFmtId="0" fontId="63" fillId="2" borderId="28" xfId="0" applyFont="1" applyFill="1" applyBorder="1" applyAlignment="1">
      <alignment horizontal="center" vertical="center" wrapText="1"/>
    </xf>
    <xf numFmtId="0" fontId="1" fillId="2" borderId="28" xfId="0" applyFont="1" applyFill="1" applyBorder="1" applyAlignment="1">
      <alignment horizontal="center" vertical="center" wrapText="1"/>
    </xf>
    <xf numFmtId="0" fontId="6" fillId="2" borderId="28" xfId="1" applyFill="1" applyBorder="1" applyAlignment="1">
      <alignment horizontal="left" vertical="center" wrapText="1"/>
    </xf>
    <xf numFmtId="0" fontId="6" fillId="2" borderId="28" xfId="1" applyFill="1" applyBorder="1" applyAlignment="1">
      <alignment horizontal="center" vertical="center" wrapText="1"/>
    </xf>
    <xf numFmtId="0" fontId="55" fillId="2" borderId="28" xfId="1" applyFont="1" applyFill="1" applyBorder="1" applyAlignment="1">
      <alignment horizontal="left" vertical="center" wrapText="1"/>
    </xf>
    <xf numFmtId="0" fontId="53" fillId="22" borderId="0" xfId="0" applyFont="1" applyFill="1" applyAlignment="1">
      <alignment horizontal="left" vertical="center"/>
    </xf>
    <xf numFmtId="0" fontId="63" fillId="2" borderId="48" xfId="0" applyFont="1" applyFill="1" applyBorder="1" applyAlignment="1">
      <alignment vertical="center" wrapText="1"/>
    </xf>
    <xf numFmtId="0" fontId="63" fillId="2" borderId="48" xfId="0" applyFont="1" applyFill="1" applyBorder="1" applyAlignment="1">
      <alignment horizontal="center" vertical="center" wrapText="1"/>
    </xf>
    <xf numFmtId="0" fontId="6" fillId="2" borderId="48" xfId="1" applyFill="1" applyBorder="1" applyAlignment="1">
      <alignment horizontal="left" vertical="center" wrapText="1"/>
    </xf>
    <xf numFmtId="0" fontId="54" fillId="2" borderId="7" xfId="0" applyFont="1" applyFill="1" applyBorder="1" applyAlignment="1">
      <alignment horizontal="center" vertical="center"/>
    </xf>
    <xf numFmtId="0" fontId="54" fillId="2" borderId="7" xfId="0" applyFont="1" applyFill="1" applyBorder="1" applyAlignment="1">
      <alignment horizontal="center" vertical="center" wrapText="1"/>
    </xf>
    <xf numFmtId="0" fontId="54" fillId="27" borderId="4" xfId="0" applyFont="1" applyFill="1" applyBorder="1" applyAlignment="1">
      <alignment horizontal="center" vertical="center" wrapText="1"/>
    </xf>
    <xf numFmtId="0" fontId="64" fillId="2" borderId="7" xfId="0" applyFont="1" applyFill="1" applyBorder="1" applyAlignment="1">
      <alignment horizontal="center" vertical="center" wrapText="1"/>
    </xf>
    <xf numFmtId="0" fontId="54" fillId="27" borderId="4" xfId="0" applyFont="1" applyFill="1" applyBorder="1" applyAlignment="1">
      <alignment horizontal="center" vertical="center"/>
    </xf>
    <xf numFmtId="0" fontId="1" fillId="2" borderId="28" xfId="0" applyFont="1" applyFill="1" applyBorder="1"/>
    <xf numFmtId="0" fontId="7" fillId="2" borderId="28" xfId="0" applyFont="1" applyFill="1" applyBorder="1" applyAlignment="1">
      <alignment horizontal="center" vertical="center"/>
    </xf>
    <xf numFmtId="0" fontId="54" fillId="2" borderId="30" xfId="0" applyFont="1" applyFill="1" applyBorder="1" applyAlignment="1">
      <alignment vertical="center" wrapText="1"/>
    </xf>
    <xf numFmtId="0" fontId="54" fillId="2" borderId="29" xfId="0" applyFont="1" applyFill="1" applyBorder="1" applyAlignment="1">
      <alignment vertical="center" wrapText="1"/>
    </xf>
    <xf numFmtId="0" fontId="56" fillId="2" borderId="29" xfId="0" applyFont="1" applyFill="1" applyBorder="1" applyAlignment="1">
      <alignment vertical="center" wrapText="1"/>
    </xf>
    <xf numFmtId="0" fontId="7" fillId="2" borderId="29" xfId="0" applyFont="1" applyFill="1" applyBorder="1" applyAlignment="1">
      <alignment vertical="center" wrapText="1"/>
    </xf>
    <xf numFmtId="0" fontId="51" fillId="2" borderId="29" xfId="0" applyFont="1" applyFill="1" applyBorder="1" applyAlignment="1">
      <alignment vertical="center" wrapText="1"/>
    </xf>
    <xf numFmtId="0" fontId="51" fillId="2" borderId="29" xfId="0" applyFont="1" applyFill="1" applyBorder="1" applyAlignment="1">
      <alignment horizontal="left" vertical="center" wrapText="1"/>
    </xf>
    <xf numFmtId="0" fontId="53" fillId="2" borderId="29" xfId="0" applyFont="1" applyFill="1" applyBorder="1" applyAlignment="1">
      <alignment vertical="center" wrapText="1"/>
    </xf>
    <xf numFmtId="0" fontId="56" fillId="2" borderId="17" xfId="0" applyFont="1" applyFill="1" applyBorder="1" applyAlignment="1">
      <alignment vertical="center" wrapText="1"/>
    </xf>
    <xf numFmtId="0" fontId="43" fillId="2" borderId="52" xfId="0" applyFont="1" applyFill="1" applyBorder="1"/>
    <xf numFmtId="0" fontId="8" fillId="2" borderId="52" xfId="0" applyFont="1" applyFill="1" applyBorder="1"/>
    <xf numFmtId="0" fontId="1" fillId="2" borderId="52" xfId="0" applyFont="1" applyFill="1" applyBorder="1"/>
    <xf numFmtId="0" fontId="56" fillId="2" borderId="4" xfId="0" applyFont="1" applyFill="1" applyBorder="1" applyAlignment="1">
      <alignment vertical="center" wrapText="1"/>
    </xf>
    <xf numFmtId="0" fontId="59" fillId="0" borderId="0" xfId="0" applyFont="1" applyAlignment="1">
      <alignment horizontal="center" vertical="center" wrapText="1"/>
    </xf>
    <xf numFmtId="0" fontId="54" fillId="2" borderId="29" xfId="0" applyFont="1" applyFill="1" applyBorder="1" applyAlignment="1">
      <alignment horizontal="center" vertical="center"/>
    </xf>
    <xf numFmtId="0" fontId="63" fillId="2" borderId="53" xfId="0" applyFont="1" applyFill="1" applyBorder="1" applyAlignment="1">
      <alignment horizontal="center" vertical="center" wrapText="1"/>
    </xf>
    <xf numFmtId="0" fontId="59" fillId="0" borderId="28" xfId="0" applyFont="1" applyBorder="1" applyAlignment="1">
      <alignment horizontal="center" vertical="center" wrapText="1"/>
    </xf>
    <xf numFmtId="0" fontId="6" fillId="2" borderId="52" xfId="1" applyFill="1" applyBorder="1" applyAlignment="1">
      <alignment horizontal="left" vertical="center" wrapText="1"/>
    </xf>
    <xf numFmtId="0" fontId="1" fillId="2" borderId="28" xfId="0" applyFont="1" applyFill="1" applyBorder="1" applyAlignment="1">
      <alignment horizontal="center" vertical="center"/>
    </xf>
    <xf numFmtId="0" fontId="6" fillId="2" borderId="52" xfId="1" applyFill="1" applyBorder="1" applyAlignment="1">
      <alignment horizontal="center" vertical="center" wrapText="1"/>
    </xf>
    <xf numFmtId="0" fontId="59" fillId="0" borderId="48" xfId="0" applyFont="1" applyBorder="1" applyAlignment="1">
      <alignment horizontal="center" vertical="center" wrapText="1"/>
    </xf>
    <xf numFmtId="0" fontId="41" fillId="3" borderId="0" xfId="0" applyFont="1" applyFill="1" applyAlignment="1">
      <alignment horizontal="center" vertical="center"/>
    </xf>
    <xf numFmtId="0" fontId="42" fillId="3" borderId="20" xfId="0" applyFont="1" applyFill="1" applyBorder="1" applyAlignment="1">
      <alignment horizontal="center" vertical="top"/>
    </xf>
    <xf numFmtId="0" fontId="42" fillId="3" borderId="0" xfId="0" applyFont="1" applyFill="1" applyAlignment="1">
      <alignment horizontal="center" vertical="top"/>
    </xf>
    <xf numFmtId="0" fontId="42" fillId="3" borderId="30" xfId="0" applyFont="1" applyFill="1" applyBorder="1" applyAlignment="1">
      <alignment horizontal="center" vertical="top"/>
    </xf>
    <xf numFmtId="0" fontId="42" fillId="3" borderId="26" xfId="0" applyFont="1" applyFill="1" applyBorder="1" applyAlignment="1">
      <alignment horizontal="center" vertical="top"/>
    </xf>
    <xf numFmtId="0" fontId="17" fillId="3" borderId="0" xfId="0" applyFont="1" applyFill="1" applyAlignment="1">
      <alignment horizontal="center" vertical="center"/>
    </xf>
    <xf numFmtId="0" fontId="18" fillId="3" borderId="0" xfId="0" applyFont="1" applyFill="1" applyAlignment="1">
      <alignment horizontal="center" vertical="top"/>
    </xf>
    <xf numFmtId="0" fontId="33" fillId="0" borderId="4" xfId="0" applyFont="1" applyBorder="1" applyAlignment="1">
      <alignment horizontal="left" vertical="center" wrapText="1"/>
    </xf>
    <xf numFmtId="0" fontId="34" fillId="0" borderId="4" xfId="0" applyFont="1" applyBorder="1" applyAlignment="1">
      <alignment horizontal="left" vertical="center" wrapText="1"/>
    </xf>
    <xf numFmtId="0" fontId="35" fillId="0" borderId="4" xfId="0" applyFont="1" applyBorder="1" applyAlignment="1">
      <alignment horizontal="left" vertical="center" wrapText="1"/>
    </xf>
    <xf numFmtId="0" fontId="36" fillId="0" borderId="4" xfId="0" applyFont="1" applyBorder="1" applyAlignment="1">
      <alignment horizontal="left" vertical="center" wrapText="1"/>
    </xf>
    <xf numFmtId="0" fontId="34" fillId="0" borderId="7" xfId="0" applyFont="1" applyBorder="1" applyAlignment="1">
      <alignment horizontal="left" vertical="center" wrapText="1"/>
    </xf>
    <xf numFmtId="0" fontId="33" fillId="0" borderId="7" xfId="0" applyFont="1" applyBorder="1" applyAlignment="1">
      <alignment horizontal="left" vertical="center" wrapText="1"/>
    </xf>
    <xf numFmtId="0" fontId="33" fillId="0" borderId="15" xfId="0" applyFont="1" applyBorder="1" applyAlignment="1">
      <alignment horizontal="left" vertical="center" wrapText="1"/>
    </xf>
    <xf numFmtId="0" fontId="33" fillId="0" borderId="14" xfId="0" applyFont="1" applyBorder="1" applyAlignment="1">
      <alignment horizontal="left" vertical="center" wrapText="1"/>
    </xf>
    <xf numFmtId="0" fontId="34" fillId="0" borderId="15" xfId="0" applyFont="1" applyBorder="1" applyAlignment="1">
      <alignment horizontal="left" vertical="center" wrapText="1"/>
    </xf>
    <xf numFmtId="0" fontId="34" fillId="0" borderId="14" xfId="0" applyFont="1" applyBorder="1" applyAlignment="1">
      <alignment horizontal="left" vertical="center" wrapText="1"/>
    </xf>
    <xf numFmtId="0" fontId="33" fillId="0" borderId="17" xfId="0" applyFont="1" applyBorder="1" applyAlignment="1">
      <alignment horizontal="left" vertical="center" wrapText="1"/>
    </xf>
    <xf numFmtId="0" fontId="33" fillId="0" borderId="19" xfId="0" applyFont="1" applyBorder="1" applyAlignment="1">
      <alignment horizontal="left" vertical="center" wrapText="1"/>
    </xf>
    <xf numFmtId="0" fontId="29" fillId="2" borderId="0" xfId="0" applyFont="1" applyFill="1" applyAlignment="1">
      <alignment horizontal="center" vertical="center" wrapText="1"/>
    </xf>
    <xf numFmtId="0" fontId="3" fillId="3" borderId="0" xfId="0" applyFont="1" applyFill="1" applyAlignment="1">
      <alignment horizontal="center" vertical="center"/>
    </xf>
    <xf numFmtId="0" fontId="4" fillId="3" borderId="1" xfId="0" applyFont="1" applyFill="1" applyBorder="1" applyAlignment="1">
      <alignment horizontal="center" vertical="top"/>
    </xf>
    <xf numFmtId="0" fontId="5" fillId="4" borderId="8" xfId="0" applyFont="1" applyFill="1" applyBorder="1" applyAlignment="1">
      <alignment horizontal="center" vertical="center"/>
    </xf>
    <xf numFmtId="0" fontId="5" fillId="4" borderId="2" xfId="0" applyFont="1" applyFill="1" applyBorder="1" applyAlignment="1">
      <alignment horizontal="center" vertical="center"/>
    </xf>
    <xf numFmtId="0" fontId="6" fillId="0" borderId="28" xfId="1" applyBorder="1" applyAlignment="1">
      <alignment horizontal="center" vertical="center" wrapText="1"/>
    </xf>
  </cellXfs>
  <cellStyles count="2">
    <cellStyle name="Hyperlink" xfId="1" builtinId="8"/>
    <cellStyle name="Normal" xfId="0" builtinId="0"/>
  </cellStyles>
  <dxfs count="171">
    <dxf>
      <font>
        <color rgb="FF9C0006"/>
      </font>
      <fill>
        <patternFill>
          <bgColor rgb="FFFFC7CE"/>
        </patternFill>
      </fill>
    </dxf>
    <dxf>
      <font>
        <color rgb="FF19486A"/>
      </font>
      <fill>
        <patternFill>
          <bgColor rgb="FF19486A"/>
        </patternFill>
      </fill>
    </dxf>
    <dxf>
      <font>
        <color rgb="FF00689D"/>
      </font>
      <fill>
        <patternFill>
          <bgColor rgb="FF00689D"/>
        </patternFill>
      </fill>
    </dxf>
    <dxf>
      <font>
        <color rgb="FF56C02B"/>
      </font>
      <fill>
        <patternFill>
          <bgColor rgb="FF56C02B"/>
        </patternFill>
      </fill>
    </dxf>
    <dxf>
      <font>
        <color rgb="FF0A97D9"/>
      </font>
      <fill>
        <patternFill>
          <bgColor rgb="FF0A97D9"/>
        </patternFill>
      </fill>
    </dxf>
    <dxf>
      <font>
        <color rgb="FF3F7E44"/>
      </font>
      <fill>
        <patternFill>
          <bgColor rgb="FF3F7E44"/>
        </patternFill>
      </fill>
    </dxf>
    <dxf>
      <font>
        <color rgb="FFBF8B2E"/>
      </font>
      <fill>
        <patternFill>
          <bgColor rgb="FFBF8B2E"/>
        </patternFill>
      </fill>
    </dxf>
    <dxf>
      <font>
        <color rgb="FFFD9D24"/>
      </font>
      <fill>
        <patternFill>
          <bgColor rgb="FFFD9D24"/>
        </patternFill>
      </fill>
    </dxf>
    <dxf>
      <font>
        <color rgb="FFDD1367"/>
      </font>
      <fill>
        <patternFill>
          <bgColor rgb="FFDD1367"/>
        </patternFill>
      </fill>
    </dxf>
    <dxf>
      <font>
        <color rgb="FFFD6925"/>
      </font>
      <fill>
        <patternFill>
          <bgColor rgb="FFFD6925"/>
        </patternFill>
      </fill>
    </dxf>
    <dxf>
      <font>
        <color rgb="FFFCC30B"/>
      </font>
      <fill>
        <patternFill>
          <bgColor rgb="FFFCC30B"/>
        </patternFill>
      </fill>
    </dxf>
    <dxf>
      <font>
        <color rgb="FFA21942"/>
      </font>
      <fill>
        <patternFill>
          <bgColor rgb="FFA21942"/>
        </patternFill>
      </fill>
    </dxf>
    <dxf>
      <font>
        <color rgb="FF26BDE2"/>
      </font>
      <fill>
        <patternFill>
          <bgColor rgb="FF26BDE2"/>
        </patternFill>
      </fill>
    </dxf>
    <dxf>
      <font>
        <color rgb="FFFF3A21"/>
      </font>
      <fill>
        <patternFill>
          <bgColor rgb="FFFF3A21"/>
        </patternFill>
      </fill>
    </dxf>
    <dxf>
      <font>
        <color rgb="FFC5192D"/>
      </font>
      <fill>
        <patternFill>
          <bgColor rgb="FFC5192D"/>
        </patternFill>
      </fill>
    </dxf>
    <dxf>
      <font>
        <color rgb="FF4C9F38"/>
      </font>
      <fill>
        <patternFill>
          <bgColor rgb="FF4C9F38"/>
        </patternFill>
      </fill>
    </dxf>
    <dxf>
      <font>
        <color rgb="FFDDA63A"/>
      </font>
      <fill>
        <patternFill>
          <bgColor rgb="FFDDA63A"/>
        </patternFill>
      </fill>
    </dxf>
    <dxf>
      <font>
        <color theme="0" tint="-0.14996795556505021"/>
      </font>
      <fill>
        <patternFill>
          <bgColor theme="0" tint="-0.14996795556505021"/>
        </patternFill>
      </fill>
    </dxf>
    <dxf>
      <font>
        <color rgb="FFE5243B"/>
      </font>
      <fill>
        <patternFill>
          <fgColor rgb="FFE5243B"/>
          <bgColor rgb="FFE5243B"/>
        </patternFill>
      </fill>
    </dxf>
    <dxf>
      <font>
        <color rgb="FF19486A"/>
      </font>
      <fill>
        <patternFill>
          <bgColor rgb="FF19486A"/>
        </patternFill>
      </fill>
    </dxf>
    <dxf>
      <font>
        <color rgb="FF00689D"/>
      </font>
      <fill>
        <patternFill>
          <bgColor rgb="FF00689D"/>
        </patternFill>
      </fill>
    </dxf>
    <dxf>
      <font>
        <color rgb="FF56C02B"/>
      </font>
      <fill>
        <patternFill>
          <bgColor rgb="FF56C02B"/>
        </patternFill>
      </fill>
    </dxf>
    <dxf>
      <font>
        <color rgb="FF0A97D9"/>
      </font>
      <fill>
        <patternFill>
          <bgColor rgb="FF0A97D9"/>
        </patternFill>
      </fill>
    </dxf>
    <dxf>
      <font>
        <color rgb="FF3F7E44"/>
      </font>
      <fill>
        <patternFill>
          <bgColor rgb="FF3F7E44"/>
        </patternFill>
      </fill>
    </dxf>
    <dxf>
      <font>
        <color rgb="FFBF8B2E"/>
      </font>
      <fill>
        <patternFill>
          <bgColor rgb="FFBF8B2E"/>
        </patternFill>
      </fill>
    </dxf>
    <dxf>
      <font>
        <color rgb="FFFD9D24"/>
      </font>
      <fill>
        <patternFill>
          <bgColor rgb="FFFD9D24"/>
        </patternFill>
      </fill>
    </dxf>
    <dxf>
      <font>
        <color rgb="FFDD1367"/>
      </font>
      <fill>
        <patternFill>
          <bgColor rgb="FFDD1367"/>
        </patternFill>
      </fill>
    </dxf>
    <dxf>
      <font>
        <color rgb="FFFD6925"/>
      </font>
      <fill>
        <patternFill>
          <bgColor rgb="FFFD6925"/>
        </patternFill>
      </fill>
    </dxf>
    <dxf>
      <font>
        <color rgb="FFA21942"/>
      </font>
      <fill>
        <patternFill>
          <bgColor rgb="FFA21942"/>
        </patternFill>
      </fill>
    </dxf>
    <dxf>
      <font>
        <color rgb="FFFD6925"/>
      </font>
      <fill>
        <patternFill>
          <bgColor rgb="FFFD6925"/>
        </patternFill>
      </fill>
    </dxf>
    <dxf>
      <font>
        <color rgb="FFA21942"/>
      </font>
      <fill>
        <patternFill>
          <bgColor rgb="FFA21942"/>
        </patternFill>
      </fill>
    </dxf>
    <dxf>
      <font>
        <color rgb="FFFD6925"/>
      </font>
      <fill>
        <patternFill>
          <bgColor rgb="FFFD6925"/>
        </patternFill>
      </fill>
    </dxf>
    <dxf>
      <font>
        <color rgb="FFA21942"/>
      </font>
      <fill>
        <patternFill>
          <bgColor rgb="FFA21942"/>
        </patternFill>
      </fill>
    </dxf>
    <dxf>
      <font>
        <color rgb="FFFCC30B"/>
      </font>
      <fill>
        <patternFill>
          <bgColor rgb="FFFCC30B"/>
        </patternFill>
      </fill>
    </dxf>
    <dxf>
      <font>
        <color rgb="FF26BDE2"/>
      </font>
      <fill>
        <patternFill>
          <bgColor rgb="FF26BDE2"/>
        </patternFill>
      </fill>
    </dxf>
    <dxf>
      <font>
        <color rgb="FFFF3A21"/>
      </font>
      <fill>
        <patternFill>
          <bgColor rgb="FFFF3A21"/>
        </patternFill>
      </fill>
    </dxf>
    <dxf>
      <font>
        <color rgb="FFC5192D"/>
      </font>
      <fill>
        <patternFill>
          <bgColor rgb="FFC5192D"/>
        </patternFill>
      </fill>
    </dxf>
    <dxf>
      <font>
        <color rgb="FF4C9F38"/>
      </font>
      <fill>
        <patternFill>
          <bgColor rgb="FF4C9F38"/>
        </patternFill>
      </fill>
    </dxf>
    <dxf>
      <font>
        <color rgb="FFDDA63A"/>
      </font>
      <fill>
        <patternFill>
          <bgColor rgb="FFDDA63A"/>
        </patternFill>
      </fill>
    </dxf>
    <dxf>
      <font>
        <color theme="0" tint="-0.14996795556505021"/>
      </font>
      <fill>
        <patternFill>
          <bgColor theme="0" tint="-0.14996795556505021"/>
        </patternFill>
      </fill>
    </dxf>
    <dxf>
      <font>
        <color rgb="FFE5243B"/>
      </font>
      <fill>
        <patternFill>
          <fgColor rgb="FFE5243B"/>
          <bgColor rgb="FFE5243B"/>
        </patternFill>
      </fill>
    </dxf>
    <dxf>
      <font>
        <color rgb="FFDDA63A"/>
      </font>
      <fill>
        <patternFill>
          <bgColor rgb="FFDDA63A"/>
        </patternFill>
      </fill>
    </dxf>
    <dxf>
      <font>
        <color theme="0" tint="-0.14996795556505021"/>
      </font>
      <fill>
        <patternFill>
          <bgColor theme="0" tint="-0.14996795556505021"/>
        </patternFill>
      </fill>
    </dxf>
    <dxf>
      <font>
        <color rgb="FFE5243B"/>
      </font>
      <fill>
        <patternFill>
          <fgColor rgb="FFE5243B"/>
          <bgColor rgb="FFE5243B"/>
        </patternFill>
      </fill>
    </dxf>
    <dxf>
      <font>
        <color rgb="FF19486A"/>
      </font>
      <fill>
        <patternFill>
          <bgColor rgb="FF19486A"/>
        </patternFill>
      </fill>
    </dxf>
    <dxf>
      <font>
        <color rgb="FF00689D"/>
      </font>
      <fill>
        <patternFill>
          <bgColor rgb="FF00689D"/>
        </patternFill>
      </fill>
    </dxf>
    <dxf>
      <font>
        <color rgb="FF56C02B"/>
      </font>
      <fill>
        <patternFill>
          <bgColor rgb="FF56C02B"/>
        </patternFill>
      </fill>
    </dxf>
    <dxf>
      <font>
        <color rgb="FF0A97D9"/>
      </font>
      <fill>
        <patternFill>
          <bgColor rgb="FF0A97D9"/>
        </patternFill>
      </fill>
    </dxf>
    <dxf>
      <font>
        <color rgb="FF3F7E44"/>
      </font>
      <fill>
        <patternFill>
          <bgColor rgb="FF3F7E44"/>
        </patternFill>
      </fill>
    </dxf>
    <dxf>
      <font>
        <color rgb="FFBF8B2E"/>
      </font>
      <fill>
        <patternFill>
          <bgColor rgb="FFBF8B2E"/>
        </patternFill>
      </fill>
    </dxf>
    <dxf>
      <font>
        <color rgb="FFFD9D24"/>
      </font>
      <fill>
        <patternFill>
          <bgColor rgb="FFFD9D24"/>
        </patternFill>
      </fill>
    </dxf>
    <dxf>
      <font>
        <color rgb="FFDD1367"/>
      </font>
      <fill>
        <patternFill>
          <bgColor rgb="FFDD1367"/>
        </patternFill>
      </fill>
    </dxf>
    <dxf>
      <font>
        <color rgb="FFFD6925"/>
      </font>
      <fill>
        <patternFill>
          <bgColor rgb="FFFD6925"/>
        </patternFill>
      </fill>
    </dxf>
    <dxf>
      <font>
        <color rgb="FFA21942"/>
      </font>
      <fill>
        <patternFill>
          <bgColor rgb="FFA21942"/>
        </patternFill>
      </fill>
    </dxf>
    <dxf>
      <font>
        <color rgb="FFFCC30B"/>
      </font>
      <fill>
        <patternFill>
          <bgColor rgb="FFFCC30B"/>
        </patternFill>
      </fill>
    </dxf>
    <dxf>
      <font>
        <color rgb="FF26BDE2"/>
      </font>
      <fill>
        <patternFill>
          <bgColor rgb="FF26BDE2"/>
        </patternFill>
      </fill>
    </dxf>
    <dxf>
      <font>
        <color rgb="FFFF3A21"/>
      </font>
      <fill>
        <patternFill>
          <bgColor rgb="FFFF3A21"/>
        </patternFill>
      </fill>
    </dxf>
    <dxf>
      <font>
        <color rgb="FFC5192D"/>
      </font>
      <fill>
        <patternFill>
          <bgColor rgb="FFC5192D"/>
        </patternFill>
      </fill>
    </dxf>
    <dxf>
      <font>
        <color rgb="FF4C9F38"/>
      </font>
      <fill>
        <patternFill>
          <bgColor rgb="FF4C9F38"/>
        </patternFill>
      </fill>
    </dxf>
    <dxf>
      <font>
        <color rgb="FFDDA63A"/>
      </font>
      <fill>
        <patternFill>
          <bgColor rgb="FFDDA63A"/>
        </patternFill>
      </fill>
    </dxf>
    <dxf>
      <font>
        <color theme="0" tint="-0.14996795556505021"/>
      </font>
      <fill>
        <patternFill>
          <bgColor theme="0" tint="-0.14996795556505021"/>
        </patternFill>
      </fill>
    </dxf>
    <dxf>
      <font>
        <color rgb="FFE5243B"/>
      </font>
      <fill>
        <patternFill>
          <fgColor rgb="FFE5243B"/>
          <bgColor rgb="FFE5243B"/>
        </patternFill>
      </fill>
    </dxf>
    <dxf>
      <font>
        <color rgb="FF19486A"/>
      </font>
      <fill>
        <patternFill>
          <bgColor rgb="FF19486A"/>
        </patternFill>
      </fill>
    </dxf>
    <dxf>
      <font>
        <color rgb="FF00689D"/>
      </font>
      <fill>
        <patternFill>
          <bgColor rgb="FF00689D"/>
        </patternFill>
      </fill>
    </dxf>
    <dxf>
      <font>
        <color rgb="FF56C02B"/>
      </font>
      <fill>
        <patternFill>
          <bgColor rgb="FF56C02B"/>
        </patternFill>
      </fill>
    </dxf>
    <dxf>
      <font>
        <color rgb="FF0A97D9"/>
      </font>
      <fill>
        <patternFill>
          <bgColor rgb="FF0A97D9"/>
        </patternFill>
      </fill>
    </dxf>
    <dxf>
      <font>
        <color rgb="FF3F7E44"/>
      </font>
      <fill>
        <patternFill>
          <bgColor rgb="FF3F7E44"/>
        </patternFill>
      </fill>
    </dxf>
    <dxf>
      <font>
        <color rgb="FFBF8B2E"/>
      </font>
      <fill>
        <patternFill>
          <bgColor rgb="FFBF8B2E"/>
        </patternFill>
      </fill>
    </dxf>
    <dxf>
      <font>
        <color rgb="FFFD9D24"/>
      </font>
      <fill>
        <patternFill>
          <bgColor rgb="FFFD9D24"/>
        </patternFill>
      </fill>
    </dxf>
    <dxf>
      <font>
        <color rgb="FFDD1367"/>
      </font>
      <fill>
        <patternFill>
          <bgColor rgb="FFDD1367"/>
        </patternFill>
      </fill>
    </dxf>
    <dxf>
      <font>
        <color rgb="FFFD6925"/>
      </font>
      <fill>
        <patternFill>
          <bgColor rgb="FFFD6925"/>
        </patternFill>
      </fill>
    </dxf>
    <dxf>
      <font>
        <color rgb="FFA21942"/>
      </font>
      <fill>
        <patternFill>
          <bgColor rgb="FFA21942"/>
        </patternFill>
      </fill>
    </dxf>
    <dxf>
      <font>
        <color rgb="FFFCC30B"/>
      </font>
      <fill>
        <patternFill>
          <bgColor rgb="FFFCC30B"/>
        </patternFill>
      </fill>
    </dxf>
    <dxf>
      <font>
        <color rgb="FF26BDE2"/>
      </font>
      <fill>
        <patternFill>
          <bgColor rgb="FF26BDE2"/>
        </patternFill>
      </fill>
    </dxf>
    <dxf>
      <font>
        <color rgb="FFFF3A21"/>
      </font>
      <fill>
        <patternFill>
          <bgColor rgb="FFFF3A21"/>
        </patternFill>
      </fill>
    </dxf>
    <dxf>
      <font>
        <color rgb="FFC5192D"/>
      </font>
      <fill>
        <patternFill>
          <bgColor rgb="FFC5192D"/>
        </patternFill>
      </fill>
    </dxf>
    <dxf>
      <font>
        <color rgb="FF4C9F38"/>
      </font>
      <fill>
        <patternFill>
          <bgColor rgb="FF4C9F38"/>
        </patternFill>
      </fill>
    </dxf>
    <dxf>
      <font>
        <color rgb="FFDDA63A"/>
      </font>
      <fill>
        <patternFill>
          <bgColor rgb="FFDDA63A"/>
        </patternFill>
      </fill>
    </dxf>
    <dxf>
      <font>
        <color theme="0" tint="-0.14996795556505021"/>
      </font>
      <fill>
        <patternFill>
          <bgColor theme="0" tint="-0.14996795556505021"/>
        </patternFill>
      </fill>
    </dxf>
    <dxf>
      <font>
        <color rgb="FFE5243B"/>
      </font>
      <fill>
        <patternFill>
          <fgColor rgb="FFE5243B"/>
          <bgColor rgb="FFE5243B"/>
        </patternFill>
      </fill>
    </dxf>
    <dxf>
      <font>
        <b val="0"/>
        <i val="0"/>
        <strike val="0"/>
        <condense val="0"/>
        <extend val="0"/>
        <outline val="0"/>
        <shadow val="0"/>
        <u val="none"/>
        <vertAlign val="baseline"/>
        <sz val="10"/>
        <color theme="1"/>
        <name val="Arial"/>
        <scheme val="none"/>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Arial"/>
        <scheme val="none"/>
      </font>
      <fill>
        <patternFill patternType="solid">
          <fgColor indexed="64"/>
          <bgColor theme="0"/>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fgColor indexed="64"/>
          <bgColor theme="0"/>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solid">
          <fgColor indexed="64"/>
          <bgColor theme="0"/>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0"/>
        <color theme="1"/>
        <name val="Arial"/>
        <scheme val="none"/>
      </font>
      <fill>
        <patternFill patternType="solid">
          <fgColor indexed="64"/>
          <bgColor theme="0"/>
        </patternFill>
      </fill>
      <alignment horizontal="center" vertical="center" textRotation="0" wrapText="0" indent="0" justifyLastLine="0" shrinkToFit="0" readingOrder="0"/>
    </dxf>
    <dxf>
      <font>
        <strike val="0"/>
        <outline val="0"/>
        <shadow val="0"/>
        <vertAlign val="baseline"/>
        <name val="Arial"/>
        <scheme val="none"/>
      </font>
    </dxf>
    <dxf>
      <font>
        <b val="0"/>
        <i val="0"/>
        <strike val="0"/>
        <condense val="0"/>
        <extend val="0"/>
        <outline val="0"/>
        <shadow val="0"/>
        <u val="none"/>
        <vertAlign val="baseline"/>
        <sz val="10"/>
        <color theme="1"/>
        <name val="Arial Narrow"/>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Narrow"/>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Narrow"/>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Narrow"/>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Narrow"/>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Narrow"/>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Narrow"/>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Narrow"/>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Narrow"/>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Narrow"/>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Narrow"/>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Narrow"/>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Narrow"/>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Narrow"/>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Narrow"/>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Narrow"/>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bottom style="thin">
          <color indexed="64"/>
        </bottom>
        <vertical/>
        <horizontal/>
      </border>
    </dxf>
    <dxf>
      <border outline="0">
        <top style="thin">
          <color theme="0"/>
        </top>
        <bottom style="thin">
          <color indexed="64"/>
        </bottom>
      </border>
    </dxf>
    <dxf>
      <font>
        <b val="0"/>
        <i val="0"/>
        <strike val="0"/>
        <condense val="0"/>
        <extend val="0"/>
        <outline val="0"/>
        <shadow val="0"/>
        <u val="none"/>
        <vertAlign val="baseline"/>
        <sz val="10"/>
        <color theme="1"/>
        <name val="Arial Narrow"/>
        <scheme val="none"/>
      </font>
      <fill>
        <patternFill patternType="solid">
          <fgColor indexed="64"/>
          <bgColor theme="0"/>
        </patternFill>
      </fill>
      <alignment horizontal="center" vertical="center" textRotation="0" wrapText="1" indent="0" justifyLastLine="0" shrinkToFit="0" readingOrder="0"/>
    </dxf>
    <dxf>
      <border>
        <bottom style="medium">
          <color theme="0"/>
        </bottom>
      </border>
    </dxf>
    <dxf>
      <font>
        <b val="0"/>
        <strike val="0"/>
        <outline val="0"/>
        <shadow val="0"/>
        <u val="none"/>
        <vertAlign val="baseline"/>
        <sz val="10"/>
        <color rgb="FFFFFFFF"/>
        <name val="Arial"/>
        <scheme val="none"/>
      </font>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10"/>
        <color theme="1"/>
        <name val="Arial"/>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solid">
          <fgColor indexed="64"/>
          <bgColor theme="0"/>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theme="0"/>
        </top>
        <bottom style="thin">
          <color indexed="64"/>
        </bottom>
      </border>
    </dxf>
    <dxf>
      <font>
        <b val="0"/>
        <i val="0"/>
        <strike val="0"/>
        <condense val="0"/>
        <extend val="0"/>
        <outline val="0"/>
        <shadow val="0"/>
        <u val="none"/>
        <vertAlign val="baseline"/>
        <sz val="10"/>
        <color theme="1"/>
        <name val="Arial"/>
        <scheme val="none"/>
      </font>
      <fill>
        <patternFill patternType="solid">
          <fgColor indexed="64"/>
          <bgColor theme="0"/>
        </patternFill>
      </fill>
      <alignment horizontal="center" vertical="center" textRotation="0" wrapText="0" indent="0" justifyLastLine="0" shrinkToFit="0" readingOrder="0"/>
    </dxf>
    <dxf>
      <border>
        <bottom style="medium">
          <color theme="1"/>
        </bottom>
      </border>
    </dxf>
    <dxf>
      <font>
        <b val="0"/>
        <strike val="0"/>
        <outline val="0"/>
        <shadow val="0"/>
        <u val="none"/>
        <vertAlign val="baseline"/>
        <sz val="10"/>
        <color rgb="FFFFFFFF"/>
        <name val="Arial"/>
        <scheme val="none"/>
      </font>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theme="0"/>
        </top>
        <bottom style="thin">
          <color indexed="64"/>
        </bottom>
      </border>
    </dxf>
    <dxf>
      <font>
        <b val="0"/>
        <i val="0"/>
        <strike val="0"/>
        <condense val="0"/>
        <extend val="0"/>
        <outline val="0"/>
        <shadow val="0"/>
        <u val="none"/>
        <vertAlign val="baseline"/>
        <sz val="10"/>
        <color theme="1"/>
        <name val="Arial"/>
        <scheme val="none"/>
      </font>
      <fill>
        <patternFill patternType="solid">
          <fgColor indexed="64"/>
          <bgColor theme="0"/>
        </patternFill>
      </fill>
      <alignment horizontal="center" vertical="center" textRotation="0" wrapText="0" indent="0" justifyLastLine="0" shrinkToFit="0" readingOrder="0"/>
    </dxf>
    <dxf>
      <border>
        <bottom style="medium">
          <color indexed="64"/>
        </bottom>
      </border>
    </dxf>
    <dxf>
      <font>
        <b val="0"/>
        <strike val="0"/>
        <outline val="0"/>
        <shadow val="0"/>
        <u val="none"/>
        <vertAlign val="baseline"/>
        <sz val="10"/>
        <color rgb="FFFFFFFF"/>
        <name val="Arial"/>
        <scheme val="none"/>
      </font>
      <border diagonalUp="0" diagonalDown="0" outline="0">
        <left style="thin">
          <color auto="1"/>
        </left>
        <right style="thin">
          <color auto="1"/>
        </right>
        <top/>
        <bottom/>
      </border>
    </dxf>
  </dxfs>
  <tableStyles count="0" defaultTableStyle="TableStyleMedium2" defaultPivotStyle="PivotStyleLight16"/>
  <colors>
    <mruColors>
      <color rgb="FFFC9388"/>
      <color rgb="FFAAE094"/>
      <color rgb="FF89C064"/>
      <color rgb="FFFF6161"/>
      <color rgb="FF7AB850"/>
      <color rgb="FFFF5757"/>
      <color rgb="FF19486A"/>
      <color rgb="FFA21942"/>
      <color rgb="FF00689D"/>
      <color rgb="FF56C02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connections" Target="connections.xml"/><Relationship Id="rId10" Type="http://schemas.openxmlformats.org/officeDocument/2006/relationships/externalLink" Target="externalLinks/externalLink2.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theme" Target="theme/theme1.xml"/><Relationship Id="rId22"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Ex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62705000907677E-2"/>
          <c:y val="3.6072898905802259E-2"/>
          <c:w val="0.88673788938337206"/>
          <c:h val="0.59419490077721071"/>
        </c:manualLayout>
      </c:layout>
      <c:barChart>
        <c:barDir val="col"/>
        <c:grouping val="clustered"/>
        <c:varyColors val="0"/>
        <c:ser>
          <c:idx val="0"/>
          <c:order val="0"/>
          <c:spPr>
            <a:solidFill>
              <a:schemeClr val="accent1"/>
            </a:solidFill>
            <a:ln w="9525">
              <a:solidFill>
                <a:schemeClr val="lt1"/>
              </a:solidFill>
            </a:ln>
            <a:effectLst/>
          </c:spPr>
          <c:invertIfNegative val="0"/>
          <c:dPt>
            <c:idx val="0"/>
            <c:invertIfNegative val="0"/>
            <c:bubble3D val="0"/>
            <c:spPr>
              <a:solidFill>
                <a:srgbClr val="E5243B"/>
              </a:solidFill>
              <a:ln w="9525">
                <a:solidFill>
                  <a:schemeClr val="lt1"/>
                </a:solidFill>
              </a:ln>
              <a:effectLst/>
            </c:spPr>
            <c:extLst>
              <c:ext xmlns:c16="http://schemas.microsoft.com/office/drawing/2014/chart" uri="{C3380CC4-5D6E-409C-BE32-E72D297353CC}">
                <c16:uniqueId val="{00000001-747F-49A3-B691-B9ED33D9504D}"/>
              </c:ext>
            </c:extLst>
          </c:dPt>
          <c:dPt>
            <c:idx val="1"/>
            <c:invertIfNegative val="0"/>
            <c:bubble3D val="0"/>
            <c:spPr>
              <a:solidFill>
                <a:srgbClr val="DDA63A"/>
              </a:solidFill>
              <a:ln w="9525">
                <a:solidFill>
                  <a:schemeClr val="lt1"/>
                </a:solidFill>
              </a:ln>
              <a:effectLst/>
            </c:spPr>
            <c:extLst>
              <c:ext xmlns:c16="http://schemas.microsoft.com/office/drawing/2014/chart" uri="{C3380CC4-5D6E-409C-BE32-E72D297353CC}">
                <c16:uniqueId val="{00000003-747F-49A3-B691-B9ED33D9504D}"/>
              </c:ext>
            </c:extLst>
          </c:dPt>
          <c:dPt>
            <c:idx val="2"/>
            <c:invertIfNegative val="0"/>
            <c:bubble3D val="0"/>
            <c:spPr>
              <a:solidFill>
                <a:srgbClr val="4C9F38"/>
              </a:solidFill>
              <a:ln w="9525">
                <a:solidFill>
                  <a:schemeClr val="lt1"/>
                </a:solidFill>
              </a:ln>
              <a:effectLst/>
            </c:spPr>
            <c:extLst>
              <c:ext xmlns:c16="http://schemas.microsoft.com/office/drawing/2014/chart" uri="{C3380CC4-5D6E-409C-BE32-E72D297353CC}">
                <c16:uniqueId val="{00000005-747F-49A3-B691-B9ED33D9504D}"/>
              </c:ext>
            </c:extLst>
          </c:dPt>
          <c:dPt>
            <c:idx val="3"/>
            <c:invertIfNegative val="0"/>
            <c:bubble3D val="0"/>
            <c:spPr>
              <a:solidFill>
                <a:srgbClr val="C5192D"/>
              </a:solidFill>
              <a:ln w="9525">
                <a:solidFill>
                  <a:schemeClr val="lt1"/>
                </a:solidFill>
              </a:ln>
              <a:effectLst/>
            </c:spPr>
            <c:extLst>
              <c:ext xmlns:c16="http://schemas.microsoft.com/office/drawing/2014/chart" uri="{C3380CC4-5D6E-409C-BE32-E72D297353CC}">
                <c16:uniqueId val="{00000007-747F-49A3-B691-B9ED33D9504D}"/>
              </c:ext>
            </c:extLst>
          </c:dPt>
          <c:dPt>
            <c:idx val="4"/>
            <c:invertIfNegative val="0"/>
            <c:bubble3D val="0"/>
            <c:spPr>
              <a:solidFill>
                <a:srgbClr val="FF3A21"/>
              </a:solidFill>
              <a:ln w="9525">
                <a:solidFill>
                  <a:schemeClr val="lt1"/>
                </a:solidFill>
              </a:ln>
              <a:effectLst/>
            </c:spPr>
            <c:extLst>
              <c:ext xmlns:c16="http://schemas.microsoft.com/office/drawing/2014/chart" uri="{C3380CC4-5D6E-409C-BE32-E72D297353CC}">
                <c16:uniqueId val="{00000009-747F-49A3-B691-B9ED33D9504D}"/>
              </c:ext>
            </c:extLst>
          </c:dPt>
          <c:dPt>
            <c:idx val="5"/>
            <c:invertIfNegative val="0"/>
            <c:bubble3D val="0"/>
            <c:spPr>
              <a:solidFill>
                <a:srgbClr val="26BDE2"/>
              </a:solidFill>
              <a:ln w="9525">
                <a:solidFill>
                  <a:schemeClr val="lt1"/>
                </a:solidFill>
              </a:ln>
              <a:effectLst/>
            </c:spPr>
            <c:extLst>
              <c:ext xmlns:c16="http://schemas.microsoft.com/office/drawing/2014/chart" uri="{C3380CC4-5D6E-409C-BE32-E72D297353CC}">
                <c16:uniqueId val="{0000000B-747F-49A3-B691-B9ED33D9504D}"/>
              </c:ext>
            </c:extLst>
          </c:dPt>
          <c:dPt>
            <c:idx val="6"/>
            <c:invertIfNegative val="0"/>
            <c:bubble3D val="0"/>
            <c:spPr>
              <a:solidFill>
                <a:srgbClr val="FCC30B"/>
              </a:solidFill>
              <a:ln w="9525">
                <a:solidFill>
                  <a:schemeClr val="lt1"/>
                </a:solidFill>
              </a:ln>
              <a:effectLst/>
            </c:spPr>
            <c:extLst>
              <c:ext xmlns:c16="http://schemas.microsoft.com/office/drawing/2014/chart" uri="{C3380CC4-5D6E-409C-BE32-E72D297353CC}">
                <c16:uniqueId val="{0000000D-747F-49A3-B691-B9ED33D9504D}"/>
              </c:ext>
            </c:extLst>
          </c:dPt>
          <c:dPt>
            <c:idx val="7"/>
            <c:invertIfNegative val="0"/>
            <c:bubble3D val="0"/>
            <c:spPr>
              <a:solidFill>
                <a:srgbClr val="A21942"/>
              </a:solidFill>
              <a:ln w="9525">
                <a:solidFill>
                  <a:schemeClr val="lt1"/>
                </a:solidFill>
              </a:ln>
              <a:effectLst/>
            </c:spPr>
            <c:extLst>
              <c:ext xmlns:c16="http://schemas.microsoft.com/office/drawing/2014/chart" uri="{C3380CC4-5D6E-409C-BE32-E72D297353CC}">
                <c16:uniqueId val="{0000000F-747F-49A3-B691-B9ED33D9504D}"/>
              </c:ext>
            </c:extLst>
          </c:dPt>
          <c:dPt>
            <c:idx val="8"/>
            <c:invertIfNegative val="0"/>
            <c:bubble3D val="0"/>
            <c:spPr>
              <a:solidFill>
                <a:srgbClr val="FD6925"/>
              </a:solidFill>
              <a:ln w="9525">
                <a:solidFill>
                  <a:schemeClr val="lt1"/>
                </a:solidFill>
              </a:ln>
              <a:effectLst/>
            </c:spPr>
            <c:extLst>
              <c:ext xmlns:c16="http://schemas.microsoft.com/office/drawing/2014/chart" uri="{C3380CC4-5D6E-409C-BE32-E72D297353CC}">
                <c16:uniqueId val="{00000011-747F-49A3-B691-B9ED33D9504D}"/>
              </c:ext>
            </c:extLst>
          </c:dPt>
          <c:dPt>
            <c:idx val="9"/>
            <c:invertIfNegative val="0"/>
            <c:bubble3D val="0"/>
            <c:spPr>
              <a:solidFill>
                <a:srgbClr val="DD1367"/>
              </a:solidFill>
              <a:ln w="9525">
                <a:solidFill>
                  <a:schemeClr val="lt1"/>
                </a:solidFill>
              </a:ln>
              <a:effectLst/>
            </c:spPr>
            <c:extLst>
              <c:ext xmlns:c16="http://schemas.microsoft.com/office/drawing/2014/chart" uri="{C3380CC4-5D6E-409C-BE32-E72D297353CC}">
                <c16:uniqueId val="{00000013-747F-49A3-B691-B9ED33D9504D}"/>
              </c:ext>
            </c:extLst>
          </c:dPt>
          <c:dPt>
            <c:idx val="10"/>
            <c:invertIfNegative val="0"/>
            <c:bubble3D val="0"/>
            <c:spPr>
              <a:solidFill>
                <a:srgbClr val="FD9D24"/>
              </a:solidFill>
              <a:ln w="9525">
                <a:solidFill>
                  <a:schemeClr val="lt1"/>
                </a:solidFill>
              </a:ln>
              <a:effectLst/>
            </c:spPr>
            <c:extLst>
              <c:ext xmlns:c16="http://schemas.microsoft.com/office/drawing/2014/chart" uri="{C3380CC4-5D6E-409C-BE32-E72D297353CC}">
                <c16:uniqueId val="{00000015-747F-49A3-B691-B9ED33D9504D}"/>
              </c:ext>
            </c:extLst>
          </c:dPt>
          <c:dPt>
            <c:idx val="11"/>
            <c:invertIfNegative val="0"/>
            <c:bubble3D val="0"/>
            <c:spPr>
              <a:solidFill>
                <a:srgbClr val="BF8B2E"/>
              </a:solidFill>
              <a:ln w="9525">
                <a:solidFill>
                  <a:schemeClr val="lt1"/>
                </a:solidFill>
              </a:ln>
              <a:effectLst/>
            </c:spPr>
            <c:extLst>
              <c:ext xmlns:c16="http://schemas.microsoft.com/office/drawing/2014/chart" uri="{C3380CC4-5D6E-409C-BE32-E72D297353CC}">
                <c16:uniqueId val="{00000017-747F-49A3-B691-B9ED33D9504D}"/>
              </c:ext>
            </c:extLst>
          </c:dPt>
          <c:dPt>
            <c:idx val="12"/>
            <c:invertIfNegative val="0"/>
            <c:bubble3D val="0"/>
            <c:spPr>
              <a:solidFill>
                <a:srgbClr val="3F7E44"/>
              </a:solidFill>
              <a:ln w="9525">
                <a:solidFill>
                  <a:schemeClr val="lt1"/>
                </a:solidFill>
              </a:ln>
              <a:effectLst/>
            </c:spPr>
            <c:extLst>
              <c:ext xmlns:c16="http://schemas.microsoft.com/office/drawing/2014/chart" uri="{C3380CC4-5D6E-409C-BE32-E72D297353CC}">
                <c16:uniqueId val="{00000019-747F-49A3-B691-B9ED33D9504D}"/>
              </c:ext>
            </c:extLst>
          </c:dPt>
          <c:dPt>
            <c:idx val="13"/>
            <c:invertIfNegative val="0"/>
            <c:bubble3D val="0"/>
            <c:spPr>
              <a:solidFill>
                <a:srgbClr val="0A97D9"/>
              </a:solidFill>
              <a:ln w="9525">
                <a:solidFill>
                  <a:schemeClr val="lt1"/>
                </a:solidFill>
              </a:ln>
              <a:effectLst/>
            </c:spPr>
            <c:extLst>
              <c:ext xmlns:c16="http://schemas.microsoft.com/office/drawing/2014/chart" uri="{C3380CC4-5D6E-409C-BE32-E72D297353CC}">
                <c16:uniqueId val="{0000001B-747F-49A3-B691-B9ED33D9504D}"/>
              </c:ext>
            </c:extLst>
          </c:dPt>
          <c:dPt>
            <c:idx val="14"/>
            <c:invertIfNegative val="0"/>
            <c:bubble3D val="0"/>
            <c:spPr>
              <a:solidFill>
                <a:srgbClr val="56C02B"/>
              </a:solidFill>
              <a:ln w="9525">
                <a:solidFill>
                  <a:schemeClr val="lt1"/>
                </a:solidFill>
              </a:ln>
              <a:effectLst/>
            </c:spPr>
            <c:extLst>
              <c:ext xmlns:c16="http://schemas.microsoft.com/office/drawing/2014/chart" uri="{C3380CC4-5D6E-409C-BE32-E72D297353CC}">
                <c16:uniqueId val="{0000001D-747F-49A3-B691-B9ED33D9504D}"/>
              </c:ext>
            </c:extLst>
          </c:dPt>
          <c:dPt>
            <c:idx val="15"/>
            <c:invertIfNegative val="0"/>
            <c:bubble3D val="0"/>
            <c:spPr>
              <a:solidFill>
                <a:srgbClr val="00689D"/>
              </a:solidFill>
              <a:ln w="9525">
                <a:solidFill>
                  <a:schemeClr val="lt1"/>
                </a:solidFill>
              </a:ln>
              <a:effectLst/>
            </c:spPr>
            <c:extLst>
              <c:ext xmlns:c16="http://schemas.microsoft.com/office/drawing/2014/chart" uri="{C3380CC4-5D6E-409C-BE32-E72D297353CC}">
                <c16:uniqueId val="{0000001F-747F-49A3-B691-B9ED33D9504D}"/>
              </c:ext>
            </c:extLst>
          </c:dPt>
          <c:dPt>
            <c:idx val="16"/>
            <c:invertIfNegative val="0"/>
            <c:bubble3D val="0"/>
            <c:spPr>
              <a:solidFill>
                <a:srgbClr val="19486A"/>
              </a:solidFill>
              <a:ln w="9525">
                <a:solidFill>
                  <a:schemeClr val="lt1"/>
                </a:solidFill>
              </a:ln>
              <a:effectLst/>
            </c:spPr>
            <c:extLst>
              <c:ext xmlns:c16="http://schemas.microsoft.com/office/drawing/2014/chart" uri="{C3380CC4-5D6E-409C-BE32-E72D297353CC}">
                <c16:uniqueId val="{00000021-747F-49A3-B691-B9ED33D9504D}"/>
              </c:ext>
            </c:extLst>
          </c:dPt>
          <c:dLbls>
            <c:delete val="1"/>
          </c:dLbls>
          <c:cat>
            <c:strRef>
              <c:f>'SDG SUMMARY '!$B$4:$B$20</c:f>
              <c:strCache>
                <c:ptCount val="17"/>
                <c:pt idx="0">
                  <c:v>Goal 1. No Poverty</c:v>
                </c:pt>
                <c:pt idx="1">
                  <c:v>Goal 2. Zero Hunger</c:v>
                </c:pt>
                <c:pt idx="2">
                  <c:v>Goal 3. Good Health and Well-Being</c:v>
                </c:pt>
                <c:pt idx="3">
                  <c:v>Goal 4. Quality Education</c:v>
                </c:pt>
                <c:pt idx="4">
                  <c:v>Goal 5. Gender Equality</c:v>
                </c:pt>
                <c:pt idx="5">
                  <c:v>Goal 6. Clean Water and Sanitation</c:v>
                </c:pt>
                <c:pt idx="6">
                  <c:v>Goal 7. Affordable and Clean Energy</c:v>
                </c:pt>
                <c:pt idx="7">
                  <c:v>Goal 8. Decent Work and Economic Growth</c:v>
                </c:pt>
                <c:pt idx="8">
                  <c:v>Goal 9. Industry, Innovation and Infrastructure</c:v>
                </c:pt>
                <c:pt idx="9">
                  <c:v>Goal 10. Reduced Inequality</c:v>
                </c:pt>
                <c:pt idx="10">
                  <c:v>Goal 11. Sustainable Cities and Communities</c:v>
                </c:pt>
                <c:pt idx="11">
                  <c:v>Goal 12. Responsible Consumption and Production</c:v>
                </c:pt>
                <c:pt idx="12">
                  <c:v>Goal 13. Climate Action</c:v>
                </c:pt>
                <c:pt idx="13">
                  <c:v>Goal 14. Life Below Water</c:v>
                </c:pt>
                <c:pt idx="14">
                  <c:v>Goal 15. Life on Land</c:v>
                </c:pt>
                <c:pt idx="15">
                  <c:v>Goal 16. Peace, Justice and Strong Institutions</c:v>
                </c:pt>
                <c:pt idx="16">
                  <c:v>Goal 17. Partnerships for the Goals</c:v>
                </c:pt>
              </c:strCache>
            </c:strRef>
          </c:cat>
          <c:val>
            <c:numRef>
              <c:f>'SDG SUMMARY '!$C$4:$C$20</c:f>
              <c:numCache>
                <c:formatCode>General</c:formatCode>
                <c:ptCount val="17"/>
                <c:pt idx="0">
                  <c:v>7</c:v>
                </c:pt>
                <c:pt idx="1">
                  <c:v>31</c:v>
                </c:pt>
                <c:pt idx="2">
                  <c:v>13</c:v>
                </c:pt>
                <c:pt idx="3">
                  <c:v>87</c:v>
                </c:pt>
                <c:pt idx="4">
                  <c:v>8</c:v>
                </c:pt>
                <c:pt idx="5">
                  <c:v>18</c:v>
                </c:pt>
                <c:pt idx="6">
                  <c:v>33</c:v>
                </c:pt>
                <c:pt idx="7">
                  <c:v>43</c:v>
                </c:pt>
                <c:pt idx="8">
                  <c:v>27</c:v>
                </c:pt>
                <c:pt idx="9">
                  <c:v>44</c:v>
                </c:pt>
                <c:pt idx="10">
                  <c:v>66</c:v>
                </c:pt>
                <c:pt idx="11">
                  <c:v>38</c:v>
                </c:pt>
                <c:pt idx="12">
                  <c:v>44</c:v>
                </c:pt>
                <c:pt idx="13">
                  <c:v>8</c:v>
                </c:pt>
                <c:pt idx="14">
                  <c:v>27</c:v>
                </c:pt>
                <c:pt idx="15">
                  <c:v>9</c:v>
                </c:pt>
                <c:pt idx="16">
                  <c:v>57</c:v>
                </c:pt>
              </c:numCache>
            </c:numRef>
          </c:val>
          <c:extLst>
            <c:ext xmlns:c16="http://schemas.microsoft.com/office/drawing/2014/chart" uri="{C3380CC4-5D6E-409C-BE32-E72D297353CC}">
              <c16:uniqueId val="{00000022-747F-49A3-B691-B9ED33D9504D}"/>
            </c:ext>
          </c:extLst>
        </c:ser>
        <c:dLbls>
          <c:showLegendKey val="0"/>
          <c:showVal val="0"/>
          <c:showCatName val="1"/>
          <c:showSerName val="0"/>
          <c:showPercent val="1"/>
          <c:showBubbleSize val="0"/>
        </c:dLbls>
        <c:gapWidth val="100"/>
        <c:axId val="810339600"/>
        <c:axId val="810342880"/>
      </c:barChart>
      <c:catAx>
        <c:axId val="81033960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10342880"/>
        <c:crosses val="autoZero"/>
        <c:auto val="1"/>
        <c:lblAlgn val="ctr"/>
        <c:lblOffset val="100"/>
        <c:noMultiLvlLbl val="0"/>
      </c:catAx>
      <c:valAx>
        <c:axId val="810342880"/>
        <c:scaling>
          <c:orientation val="minMax"/>
          <c:max val="45"/>
        </c:scaling>
        <c:delete val="0"/>
        <c:axPos val="l"/>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10339600"/>
        <c:crosses val="autoZero"/>
        <c:crossBetween val="between"/>
      </c:valAx>
      <c:spPr>
        <a:noFill/>
        <a:ln>
          <a:solidFill>
            <a:schemeClr val="bg1">
              <a:alpha val="85000"/>
            </a:schemeClr>
          </a:solid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324782415528764E-2"/>
          <c:y val="3.4881546313679734E-2"/>
          <c:w val="0.77072471516751906"/>
          <c:h val="0.48522253402823434"/>
        </c:manualLayout>
      </c:layout>
      <c:lineChart>
        <c:grouping val="standard"/>
        <c:varyColors val="0"/>
        <c:ser>
          <c:idx val="0"/>
          <c:order val="0"/>
          <c:tx>
            <c:strRef>
              <c:f>'SDG SUMMARY '!$D$2</c:f>
              <c:strCache>
                <c:ptCount val="1"/>
                <c:pt idx="0">
                  <c:v>P&amp;C TOTAL COUNT</c:v>
                </c:pt>
              </c:strCache>
            </c:strRef>
          </c:tx>
          <c:spPr>
            <a:ln w="28575" cap="rnd">
              <a:solidFill>
                <a:schemeClr val="accent1"/>
              </a:solidFill>
              <a:round/>
            </a:ln>
            <a:effectLst/>
          </c:spPr>
          <c:marker>
            <c:symbol val="none"/>
          </c:marker>
          <c:dLbls>
            <c:dLbl>
              <c:idx val="16"/>
              <c:layout>
                <c:manualLayout>
                  <c:x val="7.5470925884623644E-4"/>
                  <c:y val="-5.4697757647968488E-5"/>
                </c:manualLayout>
              </c:layout>
              <c:tx>
                <c:rich>
                  <a:bodyPr/>
                  <a:lstStyle/>
                  <a:p>
                    <a:fld id="{6B9DB653-3527-4F51-BA35-EF943A586424}" type="SERIESNAME">
                      <a:rPr lang="en-US"/>
                      <a:pPr/>
                      <a:t>[SERIES NAME]</a:t>
                    </a:fld>
                    <a:endParaRPr lang="en-US"/>
                  </a:p>
                </c:rich>
              </c:tx>
              <c:dLblPos val="r"/>
              <c:showLegendKey val="0"/>
              <c:showVal val="1"/>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0-9A54-40EB-A0E7-AFB13CA6885E}"/>
                </c:ext>
              </c:extLst>
            </c:dLbl>
            <c:spPr>
              <a:noFill/>
              <a:ln>
                <a:noFill/>
              </a:ln>
              <a:effectLst/>
            </c:spPr>
            <c:txPr>
              <a:bodyPr rot="0" spcFirstLastPara="1" vertOverflow="ellipsis" vert="horz" wrap="square" anchor="ctr" anchorCtr="1"/>
              <a:lstStyle/>
              <a:p>
                <a:pPr>
                  <a:defRPr sz="9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'SDG SUMMARY '!$B$4:$B$20</c:f>
              <c:strCache>
                <c:ptCount val="17"/>
                <c:pt idx="0">
                  <c:v>Goal 1. No Poverty</c:v>
                </c:pt>
                <c:pt idx="1">
                  <c:v>Goal 2. Zero Hunger</c:v>
                </c:pt>
                <c:pt idx="2">
                  <c:v>Goal 3. Good Health and Well-Being</c:v>
                </c:pt>
                <c:pt idx="3">
                  <c:v>Goal 4. Quality Education</c:v>
                </c:pt>
                <c:pt idx="4">
                  <c:v>Goal 5. Gender Equality</c:v>
                </c:pt>
                <c:pt idx="5">
                  <c:v>Goal 6. Clean Water and Sanitation</c:v>
                </c:pt>
                <c:pt idx="6">
                  <c:v>Goal 7. Affordable and Clean Energy</c:v>
                </c:pt>
                <c:pt idx="7">
                  <c:v>Goal 8. Decent Work and Economic Growth</c:v>
                </c:pt>
                <c:pt idx="8">
                  <c:v>Goal 9. Industry, Innovation and Infrastructure</c:v>
                </c:pt>
                <c:pt idx="9">
                  <c:v>Goal 10. Reduced Inequality</c:v>
                </c:pt>
                <c:pt idx="10">
                  <c:v>Goal 11. Sustainable Cities and Communities</c:v>
                </c:pt>
                <c:pt idx="11">
                  <c:v>Goal 12. Responsible Consumption and Production</c:v>
                </c:pt>
                <c:pt idx="12">
                  <c:v>Goal 13. Climate Action</c:v>
                </c:pt>
                <c:pt idx="13">
                  <c:v>Goal 14. Life Below Water</c:v>
                </c:pt>
                <c:pt idx="14">
                  <c:v>Goal 15. Life on Land</c:v>
                </c:pt>
                <c:pt idx="15">
                  <c:v>Goal 16. Peace, Justice and Strong Institutions</c:v>
                </c:pt>
                <c:pt idx="16">
                  <c:v>Goal 17. Partnerships for the Goals</c:v>
                </c:pt>
              </c:strCache>
            </c:strRef>
          </c:cat>
          <c:val>
            <c:numRef>
              <c:f>'SDG SUMMARY '!$D$4:$D$20</c:f>
              <c:numCache>
                <c:formatCode>General</c:formatCode>
                <c:ptCount val="17"/>
                <c:pt idx="0">
                  <c:v>1</c:v>
                </c:pt>
                <c:pt idx="1">
                  <c:v>21</c:v>
                </c:pt>
                <c:pt idx="2">
                  <c:v>0</c:v>
                </c:pt>
                <c:pt idx="3">
                  <c:v>12</c:v>
                </c:pt>
                <c:pt idx="4">
                  <c:v>0</c:v>
                </c:pt>
                <c:pt idx="5">
                  <c:v>7</c:v>
                </c:pt>
                <c:pt idx="6">
                  <c:v>15</c:v>
                </c:pt>
                <c:pt idx="7">
                  <c:v>38</c:v>
                </c:pt>
                <c:pt idx="8">
                  <c:v>15</c:v>
                </c:pt>
                <c:pt idx="9">
                  <c:v>34</c:v>
                </c:pt>
                <c:pt idx="10">
                  <c:v>7</c:v>
                </c:pt>
                <c:pt idx="11">
                  <c:v>9</c:v>
                </c:pt>
                <c:pt idx="12">
                  <c:v>5</c:v>
                </c:pt>
                <c:pt idx="13">
                  <c:v>5</c:v>
                </c:pt>
                <c:pt idx="14">
                  <c:v>7</c:v>
                </c:pt>
                <c:pt idx="15">
                  <c:v>4</c:v>
                </c:pt>
                <c:pt idx="16">
                  <c:v>13</c:v>
                </c:pt>
              </c:numCache>
            </c:numRef>
          </c:val>
          <c:smooth val="0"/>
          <c:extLst>
            <c:ext xmlns:c16="http://schemas.microsoft.com/office/drawing/2014/chart" uri="{C3380CC4-5D6E-409C-BE32-E72D297353CC}">
              <c16:uniqueId val="{00000000-9A54-40EB-A0E7-AFB13CA6885E}"/>
            </c:ext>
          </c:extLst>
        </c:ser>
        <c:ser>
          <c:idx val="1"/>
          <c:order val="1"/>
          <c:tx>
            <c:strRef>
              <c:f>'SDG SUMMARY '!$E$2</c:f>
              <c:strCache>
                <c:ptCount val="1"/>
                <c:pt idx="0">
                  <c:v>BWR TOTAL COUNT</c:v>
                </c:pt>
              </c:strCache>
            </c:strRef>
          </c:tx>
          <c:spPr>
            <a:ln w="28575" cap="rnd">
              <a:solidFill>
                <a:schemeClr val="accent2"/>
              </a:solidFill>
              <a:round/>
            </a:ln>
            <a:effectLst/>
          </c:spPr>
          <c:marker>
            <c:symbol val="none"/>
          </c:marker>
          <c:dLbls>
            <c:dLbl>
              <c:idx val="16"/>
              <c:layout>
                <c:manualLayout>
                  <c:x val="5.4011342194645352E-3"/>
                  <c:y val="2.126167531910941E-2"/>
                </c:manualLayout>
              </c:layout>
              <c:tx>
                <c:rich>
                  <a:bodyPr rot="0" spcFirstLastPara="1" vertOverflow="ellipsis" vert="horz" wrap="square" anchor="ctr" anchorCtr="1"/>
                  <a:lstStyle/>
                  <a:p>
                    <a:pPr>
                      <a:defRPr sz="9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fld id="{F671FA84-6696-4118-9189-BE8870D62790}" type="SERIESNAME">
                      <a:rPr lang="en-US" b="1"/>
                      <a:pPr>
                        <a:defRPr b="1"/>
                      </a:pPr>
                      <a:t>[SERIES NAME]</a:t>
                    </a:fld>
                    <a:endParaRPr lang="en-US"/>
                  </a:p>
                </c:rich>
              </c:tx>
              <c:spPr>
                <a:noFill/>
                <a:ln>
                  <a:noFill/>
                </a:ln>
                <a:effectLst/>
              </c:spPr>
              <c:txPr>
                <a:bodyPr rot="0" spcFirstLastPara="1" vertOverflow="ellipsis" vert="horz" wrap="square" anchor="ctr" anchorCtr="1"/>
                <a:lstStyle/>
                <a:p>
                  <a:pPr>
                    <a:defRPr sz="9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r"/>
              <c:showLegendKey val="0"/>
              <c:showVal val="1"/>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1-9A54-40EB-A0E7-AFB13CA6885E}"/>
                </c:ext>
              </c:extLst>
            </c:dLbl>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'SDG SUMMARY '!$B$4:$B$20</c:f>
              <c:strCache>
                <c:ptCount val="17"/>
                <c:pt idx="0">
                  <c:v>Goal 1. No Poverty</c:v>
                </c:pt>
                <c:pt idx="1">
                  <c:v>Goal 2. Zero Hunger</c:v>
                </c:pt>
                <c:pt idx="2">
                  <c:v>Goal 3. Good Health and Well-Being</c:v>
                </c:pt>
                <c:pt idx="3">
                  <c:v>Goal 4. Quality Education</c:v>
                </c:pt>
                <c:pt idx="4">
                  <c:v>Goal 5. Gender Equality</c:v>
                </c:pt>
                <c:pt idx="5">
                  <c:v>Goal 6. Clean Water and Sanitation</c:v>
                </c:pt>
                <c:pt idx="6">
                  <c:v>Goal 7. Affordable and Clean Energy</c:v>
                </c:pt>
                <c:pt idx="7">
                  <c:v>Goal 8. Decent Work and Economic Growth</c:v>
                </c:pt>
                <c:pt idx="8">
                  <c:v>Goal 9. Industry, Innovation and Infrastructure</c:v>
                </c:pt>
                <c:pt idx="9">
                  <c:v>Goal 10. Reduced Inequality</c:v>
                </c:pt>
                <c:pt idx="10">
                  <c:v>Goal 11. Sustainable Cities and Communities</c:v>
                </c:pt>
                <c:pt idx="11">
                  <c:v>Goal 12. Responsible Consumption and Production</c:v>
                </c:pt>
                <c:pt idx="12">
                  <c:v>Goal 13. Climate Action</c:v>
                </c:pt>
                <c:pt idx="13">
                  <c:v>Goal 14. Life Below Water</c:v>
                </c:pt>
                <c:pt idx="14">
                  <c:v>Goal 15. Life on Land</c:v>
                </c:pt>
                <c:pt idx="15">
                  <c:v>Goal 16. Peace, Justice and Strong Institutions</c:v>
                </c:pt>
                <c:pt idx="16">
                  <c:v>Goal 17. Partnerships for the Goals</c:v>
                </c:pt>
              </c:strCache>
            </c:strRef>
          </c:cat>
          <c:val>
            <c:numRef>
              <c:f>'SDG SUMMARY '!$E$4:$E$20</c:f>
              <c:numCache>
                <c:formatCode>General</c:formatCode>
                <c:ptCount val="17"/>
                <c:pt idx="0">
                  <c:v>4</c:v>
                </c:pt>
                <c:pt idx="1">
                  <c:v>1</c:v>
                </c:pt>
                <c:pt idx="2">
                  <c:v>4</c:v>
                </c:pt>
                <c:pt idx="3">
                  <c:v>39</c:v>
                </c:pt>
                <c:pt idx="4">
                  <c:v>0</c:v>
                </c:pt>
                <c:pt idx="5">
                  <c:v>0</c:v>
                </c:pt>
                <c:pt idx="6">
                  <c:v>1</c:v>
                </c:pt>
                <c:pt idx="7">
                  <c:v>0</c:v>
                </c:pt>
                <c:pt idx="8">
                  <c:v>2</c:v>
                </c:pt>
                <c:pt idx="9">
                  <c:v>2</c:v>
                </c:pt>
                <c:pt idx="10">
                  <c:v>35</c:v>
                </c:pt>
                <c:pt idx="11">
                  <c:v>6</c:v>
                </c:pt>
                <c:pt idx="12">
                  <c:v>14</c:v>
                </c:pt>
                <c:pt idx="13">
                  <c:v>0</c:v>
                </c:pt>
                <c:pt idx="14">
                  <c:v>7</c:v>
                </c:pt>
                <c:pt idx="15">
                  <c:v>1</c:v>
                </c:pt>
                <c:pt idx="16">
                  <c:v>5</c:v>
                </c:pt>
              </c:numCache>
            </c:numRef>
          </c:val>
          <c:smooth val="0"/>
          <c:extLst>
            <c:ext xmlns:c16="http://schemas.microsoft.com/office/drawing/2014/chart" uri="{C3380CC4-5D6E-409C-BE32-E72D297353CC}">
              <c16:uniqueId val="{00000001-9A54-40EB-A0E7-AFB13CA6885E}"/>
            </c:ext>
          </c:extLst>
        </c:ser>
        <c:ser>
          <c:idx val="2"/>
          <c:order val="2"/>
          <c:tx>
            <c:strRef>
              <c:f>'SDG SUMMARY '!$F$2</c:f>
              <c:strCache>
                <c:ptCount val="1"/>
                <c:pt idx="0">
                  <c:v>I-NC TOTAL COUNT</c:v>
                </c:pt>
              </c:strCache>
            </c:strRef>
          </c:tx>
          <c:spPr>
            <a:ln w="28575" cap="rnd">
              <a:solidFill>
                <a:schemeClr val="accent3"/>
              </a:solidFill>
              <a:round/>
            </a:ln>
            <a:effectLst/>
          </c:spPr>
          <c:marker>
            <c:symbol val="none"/>
          </c:marker>
          <c:dLbls>
            <c:dLbl>
              <c:idx val="16"/>
              <c:layout>
                <c:manualLayout>
                  <c:x val="0"/>
                  <c:y val="3.0044663628574705E-2"/>
                </c:manualLayout>
              </c:layout>
              <c:tx>
                <c:rich>
                  <a:bodyPr/>
                  <a:lstStyle/>
                  <a:p>
                    <a:fld id="{F0BEA256-2C56-4270-A74C-C617B9E5A79D}" type="SERIESNAME">
                      <a:rPr lang="en-US"/>
                      <a:pPr/>
                      <a:t>[SERIES NAME]</a:t>
                    </a:fld>
                    <a:endParaRPr lang="en-US"/>
                  </a:p>
                </c:rich>
              </c:tx>
              <c:dLblPos val="r"/>
              <c:showLegendKey val="0"/>
              <c:showVal val="1"/>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2-9A54-40EB-A0E7-AFB13CA6885E}"/>
                </c:ext>
              </c:extLst>
            </c:dLbl>
            <c:spPr>
              <a:noFill/>
              <a:ln>
                <a:noFill/>
              </a:ln>
              <a:effectLst/>
            </c:spPr>
            <c:txPr>
              <a:bodyPr rot="0" spcFirstLastPara="1" vertOverflow="ellipsis" vert="horz" wrap="square" anchor="ctr" anchorCtr="1"/>
              <a:lstStyle/>
              <a:p>
                <a:pPr>
                  <a:defRPr sz="9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'SDG SUMMARY '!$B$4:$B$20</c:f>
              <c:strCache>
                <c:ptCount val="17"/>
                <c:pt idx="0">
                  <c:v>Goal 1. No Poverty</c:v>
                </c:pt>
                <c:pt idx="1">
                  <c:v>Goal 2. Zero Hunger</c:v>
                </c:pt>
                <c:pt idx="2">
                  <c:v>Goal 3. Good Health and Well-Being</c:v>
                </c:pt>
                <c:pt idx="3">
                  <c:v>Goal 4. Quality Education</c:v>
                </c:pt>
                <c:pt idx="4">
                  <c:v>Goal 5. Gender Equality</c:v>
                </c:pt>
                <c:pt idx="5">
                  <c:v>Goal 6. Clean Water and Sanitation</c:v>
                </c:pt>
                <c:pt idx="6">
                  <c:v>Goal 7. Affordable and Clean Energy</c:v>
                </c:pt>
                <c:pt idx="7">
                  <c:v>Goal 8. Decent Work and Economic Growth</c:v>
                </c:pt>
                <c:pt idx="8">
                  <c:v>Goal 9. Industry, Innovation and Infrastructure</c:v>
                </c:pt>
                <c:pt idx="9">
                  <c:v>Goal 10. Reduced Inequality</c:v>
                </c:pt>
                <c:pt idx="10">
                  <c:v>Goal 11. Sustainable Cities and Communities</c:v>
                </c:pt>
                <c:pt idx="11">
                  <c:v>Goal 12. Responsible Consumption and Production</c:v>
                </c:pt>
                <c:pt idx="12">
                  <c:v>Goal 13. Climate Action</c:v>
                </c:pt>
                <c:pt idx="13">
                  <c:v>Goal 14. Life Below Water</c:v>
                </c:pt>
                <c:pt idx="14">
                  <c:v>Goal 15. Life on Land</c:v>
                </c:pt>
                <c:pt idx="15">
                  <c:v>Goal 16. Peace, Justice and Strong Institutions</c:v>
                </c:pt>
                <c:pt idx="16">
                  <c:v>Goal 17. Partnerships for the Goals</c:v>
                </c:pt>
              </c:strCache>
            </c:strRef>
          </c:cat>
          <c:val>
            <c:numRef>
              <c:f>'SDG SUMMARY '!$F$4:$F$20</c:f>
              <c:numCache>
                <c:formatCode>General</c:formatCode>
                <c:ptCount val="17"/>
                <c:pt idx="0">
                  <c:v>2</c:v>
                </c:pt>
                <c:pt idx="1">
                  <c:v>7</c:v>
                </c:pt>
                <c:pt idx="2">
                  <c:v>3</c:v>
                </c:pt>
                <c:pt idx="3">
                  <c:v>26</c:v>
                </c:pt>
                <c:pt idx="4">
                  <c:v>8</c:v>
                </c:pt>
                <c:pt idx="5">
                  <c:v>5</c:v>
                </c:pt>
                <c:pt idx="6">
                  <c:v>7</c:v>
                </c:pt>
                <c:pt idx="7">
                  <c:v>4</c:v>
                </c:pt>
                <c:pt idx="8">
                  <c:v>4</c:v>
                </c:pt>
                <c:pt idx="9">
                  <c:v>7</c:v>
                </c:pt>
                <c:pt idx="10">
                  <c:v>10</c:v>
                </c:pt>
                <c:pt idx="11">
                  <c:v>3</c:v>
                </c:pt>
                <c:pt idx="12">
                  <c:v>8</c:v>
                </c:pt>
                <c:pt idx="13">
                  <c:v>2</c:v>
                </c:pt>
                <c:pt idx="14">
                  <c:v>5</c:v>
                </c:pt>
                <c:pt idx="15">
                  <c:v>4</c:v>
                </c:pt>
                <c:pt idx="16">
                  <c:v>33</c:v>
                </c:pt>
              </c:numCache>
            </c:numRef>
          </c:val>
          <c:smooth val="0"/>
          <c:extLst>
            <c:ext xmlns:c16="http://schemas.microsoft.com/office/drawing/2014/chart" uri="{C3380CC4-5D6E-409C-BE32-E72D297353CC}">
              <c16:uniqueId val="{00000002-9A54-40EB-A0E7-AFB13CA6885E}"/>
            </c:ext>
          </c:extLst>
        </c:ser>
        <c:ser>
          <c:idx val="3"/>
          <c:order val="3"/>
          <c:tx>
            <c:strRef>
              <c:f>'SDG SUMMARY '!$G$2</c:f>
              <c:strCache>
                <c:ptCount val="1"/>
                <c:pt idx="0">
                  <c:v>SPD TOTAL COUNT</c:v>
                </c:pt>
              </c:strCache>
            </c:strRef>
          </c:tx>
          <c:spPr>
            <a:ln w="28575" cap="rnd">
              <a:solidFill>
                <a:schemeClr val="accent4"/>
              </a:solidFill>
              <a:round/>
            </a:ln>
            <a:effectLst/>
          </c:spPr>
          <c:marker>
            <c:symbol val="none"/>
          </c:marker>
          <c:dLbls>
            <c:dLbl>
              <c:idx val="16"/>
              <c:layout>
                <c:manualLayout>
                  <c:x val="4.9346708574412148E-3"/>
                  <c:y val="-1.0931616452928195E-2"/>
                </c:manualLayout>
              </c:layout>
              <c:tx>
                <c:rich>
                  <a:bodyPr rot="0" spcFirstLastPara="1" vertOverflow="ellipsis" vert="horz" wrap="square" anchor="ctr" anchorCtr="1"/>
                  <a:lstStyle/>
                  <a:p>
                    <a:pPr>
                      <a:defRPr sz="9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fld id="{45D4818C-92A0-470E-995C-0E196BBAB379}" type="SERIESNAME">
                      <a:rPr lang="en-US" b="1"/>
                      <a:pPr>
                        <a:defRPr b="1"/>
                      </a:pPr>
                      <a:t>[SERIES NAME]</a:t>
                    </a:fld>
                    <a:endParaRPr lang="en-US"/>
                  </a:p>
                </c:rich>
              </c:tx>
              <c:spPr>
                <a:noFill/>
                <a:ln>
                  <a:noFill/>
                </a:ln>
                <a:effectLst/>
              </c:spPr>
              <c:txPr>
                <a:bodyPr rot="0" spcFirstLastPara="1" vertOverflow="ellipsis" vert="horz" wrap="square" anchor="ctr" anchorCtr="1"/>
                <a:lstStyle/>
                <a:p>
                  <a:pPr>
                    <a:defRPr sz="9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r"/>
              <c:showLegendKey val="0"/>
              <c:showVal val="1"/>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3-9A54-40EB-A0E7-AFB13CA6885E}"/>
                </c:ext>
              </c:extLst>
            </c:dLbl>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'SDG SUMMARY '!$B$4:$B$20</c:f>
              <c:strCache>
                <c:ptCount val="17"/>
                <c:pt idx="0">
                  <c:v>Goal 1. No Poverty</c:v>
                </c:pt>
                <c:pt idx="1">
                  <c:v>Goal 2. Zero Hunger</c:v>
                </c:pt>
                <c:pt idx="2">
                  <c:v>Goal 3. Good Health and Well-Being</c:v>
                </c:pt>
                <c:pt idx="3">
                  <c:v>Goal 4. Quality Education</c:v>
                </c:pt>
                <c:pt idx="4">
                  <c:v>Goal 5. Gender Equality</c:v>
                </c:pt>
                <c:pt idx="5">
                  <c:v>Goal 6. Clean Water and Sanitation</c:v>
                </c:pt>
                <c:pt idx="6">
                  <c:v>Goal 7. Affordable and Clean Energy</c:v>
                </c:pt>
                <c:pt idx="7">
                  <c:v>Goal 8. Decent Work and Economic Growth</c:v>
                </c:pt>
                <c:pt idx="8">
                  <c:v>Goal 9. Industry, Innovation and Infrastructure</c:v>
                </c:pt>
                <c:pt idx="9">
                  <c:v>Goal 10. Reduced Inequality</c:v>
                </c:pt>
                <c:pt idx="10">
                  <c:v>Goal 11. Sustainable Cities and Communities</c:v>
                </c:pt>
                <c:pt idx="11">
                  <c:v>Goal 12. Responsible Consumption and Production</c:v>
                </c:pt>
                <c:pt idx="12">
                  <c:v>Goal 13. Climate Action</c:v>
                </c:pt>
                <c:pt idx="13">
                  <c:v>Goal 14. Life Below Water</c:v>
                </c:pt>
                <c:pt idx="14">
                  <c:v>Goal 15. Life on Land</c:v>
                </c:pt>
                <c:pt idx="15">
                  <c:v>Goal 16. Peace, Justice and Strong Institutions</c:v>
                </c:pt>
                <c:pt idx="16">
                  <c:v>Goal 17. Partnerships for the Goals</c:v>
                </c:pt>
              </c:strCache>
            </c:strRef>
          </c:cat>
          <c:val>
            <c:numRef>
              <c:f>'SDG SUMMARY '!$G$4:$G$20</c:f>
              <c:numCache>
                <c:formatCode>General</c:formatCode>
                <c:ptCount val="17"/>
                <c:pt idx="0">
                  <c:v>0</c:v>
                </c:pt>
                <c:pt idx="1">
                  <c:v>2</c:v>
                </c:pt>
                <c:pt idx="2">
                  <c:v>6</c:v>
                </c:pt>
                <c:pt idx="3">
                  <c:v>10</c:v>
                </c:pt>
                <c:pt idx="4">
                  <c:v>0</c:v>
                </c:pt>
                <c:pt idx="5">
                  <c:v>6</c:v>
                </c:pt>
                <c:pt idx="6">
                  <c:v>10</c:v>
                </c:pt>
                <c:pt idx="7">
                  <c:v>1</c:v>
                </c:pt>
                <c:pt idx="8">
                  <c:v>6</c:v>
                </c:pt>
                <c:pt idx="9">
                  <c:v>1</c:v>
                </c:pt>
                <c:pt idx="10">
                  <c:v>14</c:v>
                </c:pt>
                <c:pt idx="11">
                  <c:v>20</c:v>
                </c:pt>
                <c:pt idx="12">
                  <c:v>17</c:v>
                </c:pt>
                <c:pt idx="13">
                  <c:v>1</c:v>
                </c:pt>
                <c:pt idx="14">
                  <c:v>8</c:v>
                </c:pt>
                <c:pt idx="15">
                  <c:v>0</c:v>
                </c:pt>
                <c:pt idx="16">
                  <c:v>6</c:v>
                </c:pt>
              </c:numCache>
            </c:numRef>
          </c:val>
          <c:smooth val="0"/>
          <c:extLst>
            <c:ext xmlns:c16="http://schemas.microsoft.com/office/drawing/2014/chart" uri="{C3380CC4-5D6E-409C-BE32-E72D297353CC}">
              <c16:uniqueId val="{00000003-9A54-40EB-A0E7-AFB13CA6885E}"/>
            </c:ext>
          </c:extLst>
        </c:ser>
        <c:dLbls>
          <c:showLegendKey val="0"/>
          <c:showVal val="0"/>
          <c:showCatName val="0"/>
          <c:showSerName val="0"/>
          <c:showPercent val="0"/>
          <c:showBubbleSize val="0"/>
        </c:dLbls>
        <c:smooth val="0"/>
        <c:axId val="778348720"/>
        <c:axId val="778349376"/>
      </c:lineChart>
      <c:catAx>
        <c:axId val="7783487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778349376"/>
        <c:crosses val="autoZero"/>
        <c:auto val="1"/>
        <c:lblAlgn val="ctr"/>
        <c:lblOffset val="100"/>
        <c:noMultiLvlLbl val="0"/>
      </c:catAx>
      <c:valAx>
        <c:axId val="77834937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CA"/>
                  <a:t>TOTAL COUNT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77834872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_xlchart.v1.0</cx:f>
      </cx:strDim>
      <cx:numDim type="size">
        <cx:f>_xlchart.v1.1</cx:f>
      </cx:numDim>
    </cx:data>
  </cx:chartData>
  <cx:chart>
    <cx:plotArea>
      <cx:plotAreaRegion>
        <cx:series layoutId="sunburst" uniqueId="{C7F12BC4-EE2C-491E-B96F-F5B36D90F537}">
          <cx:dataPt idx="0">
            <cx:spPr>
              <a:solidFill>
                <a:srgbClr val="E5243B"/>
              </a:solidFill>
            </cx:spPr>
          </cx:dataPt>
          <cx:dataPt idx="1">
            <cx:spPr>
              <a:solidFill>
                <a:srgbClr val="DDA63A"/>
              </a:solidFill>
            </cx:spPr>
          </cx:dataPt>
          <cx:dataPt idx="2">
            <cx:spPr>
              <a:solidFill>
                <a:srgbClr val="4C9F38"/>
              </a:solidFill>
            </cx:spPr>
          </cx:dataPt>
          <cx:dataPt idx="3">
            <cx:spPr>
              <a:solidFill>
                <a:srgbClr val="C5192D"/>
              </a:solidFill>
            </cx:spPr>
          </cx:dataPt>
          <cx:dataPt idx="4">
            <cx:spPr>
              <a:solidFill>
                <a:srgbClr val="FF3A21"/>
              </a:solidFill>
            </cx:spPr>
          </cx:dataPt>
          <cx:dataPt idx="5">
            <cx:spPr>
              <a:solidFill>
                <a:srgbClr val="26BDE2"/>
              </a:solidFill>
            </cx:spPr>
          </cx:dataPt>
          <cx:dataPt idx="6">
            <cx:spPr>
              <a:solidFill>
                <a:srgbClr val="FCC30B"/>
              </a:solidFill>
            </cx:spPr>
          </cx:dataPt>
          <cx:dataPt idx="7">
            <cx:spPr>
              <a:solidFill>
                <a:srgbClr val="A21942"/>
              </a:solidFill>
            </cx:spPr>
          </cx:dataPt>
          <cx:dataPt idx="8">
            <cx:spPr>
              <a:solidFill>
                <a:srgbClr val="FD6925"/>
              </a:solidFill>
            </cx:spPr>
          </cx:dataPt>
          <cx:dataPt idx="9">
            <cx:spPr>
              <a:solidFill>
                <a:srgbClr val="DD1367"/>
              </a:solidFill>
            </cx:spPr>
          </cx:dataPt>
          <cx:dataPt idx="10">
            <cx:spPr>
              <a:solidFill>
                <a:srgbClr val="FD9D24"/>
              </a:solidFill>
            </cx:spPr>
          </cx:dataPt>
          <cx:dataPt idx="11">
            <cx:spPr>
              <a:solidFill>
                <a:srgbClr val="BF8B2E"/>
              </a:solidFill>
            </cx:spPr>
          </cx:dataPt>
          <cx:dataPt idx="12">
            <cx:spPr>
              <a:solidFill>
                <a:srgbClr val="3F7E44"/>
              </a:solidFill>
            </cx:spPr>
          </cx:dataPt>
          <cx:dataPt idx="13">
            <cx:spPr>
              <a:solidFill>
                <a:srgbClr val="0A97D9"/>
              </a:solidFill>
            </cx:spPr>
          </cx:dataPt>
          <cx:dataPt idx="14">
            <cx:spPr>
              <a:solidFill>
                <a:srgbClr val="56C02B"/>
              </a:solidFill>
            </cx:spPr>
          </cx:dataPt>
          <cx:dataPt idx="15">
            <cx:spPr>
              <a:solidFill>
                <a:srgbClr val="00689D"/>
              </a:solidFill>
            </cx:spPr>
          </cx:dataPt>
          <cx:dataPt idx="16">
            <cx:spPr>
              <a:solidFill>
                <a:srgbClr val="19486A"/>
              </a:solidFill>
            </cx:spPr>
          </cx:dataPt>
          <cx:dataLabels pos="ctr">
            <cx:txPr>
              <a:bodyPr spcFirstLastPara="1" vertOverflow="ellipsis" wrap="square" lIns="0" tIns="0" rIns="0" bIns="0" anchor="ctr" anchorCtr="1">
                <a:spAutoFit/>
              </a:bodyPr>
              <a:lstStyle/>
              <a:p>
                <a:pPr>
                  <a:defRPr lang="en-US" sz="500" b="0" i="0" u="none" strike="noStrike" kern="1200" baseline="0">
                    <a:solidFill>
                      <a:sysClr val="window" lastClr="FFFFFF"/>
                    </a:solidFill>
                    <a:latin typeface="Arial" panose="020B0604020202020204" pitchFamily="34" charset="0"/>
                    <a:ea typeface="Arial" panose="020B0604020202020204" pitchFamily="34" charset="0"/>
                    <a:cs typeface="Arial" panose="020B0604020202020204" pitchFamily="34" charset="0"/>
                  </a:defRPr>
                </a:pPr>
                <a:endParaRPr lang="en-US" sz="500">
                  <a:latin typeface="Arial" panose="020B0604020202020204" pitchFamily="34" charset="0"/>
                  <a:cs typeface="Arial" panose="020B0604020202020204" pitchFamily="34" charset="0"/>
                </a:endParaRPr>
              </a:p>
            </cx:txPr>
            <cx:visibility seriesName="0" categoryName="1" value="0"/>
            <cx:dataLabel idx="2" pos="ctr">
              <cx:txPr>
                <a:bodyPr spcFirstLastPara="1" vertOverflow="ellipsis" wrap="square" lIns="0" tIns="0" rIns="0" bIns="0" anchor="ctr" anchorCtr="1">
                  <a:spAutoFit/>
                </a:bodyPr>
                <a:lstStyle/>
                <a:p>
                  <a:pPr>
                    <a:defRPr sz="700"/>
                  </a:pPr>
                  <a:r>
                    <a:rPr lang="en-US" sz="600">
                      <a:latin typeface="Arial" panose="020B0604020202020204" pitchFamily="34" charset="0"/>
                      <a:cs typeface="Arial" panose="020B0604020202020204" pitchFamily="34" charset="0"/>
                    </a:rPr>
                    <a:t>Goal 3. Good Health and Well-Being</a:t>
                  </a:r>
                </a:p>
              </cx:txPr>
              <cx:visibility seriesName="0" categoryName="1" value="0"/>
            </cx:dataLabel>
            <cx:dataLabel idx="4" pos="ctr">
              <cx:txPr>
                <a:bodyPr spcFirstLastPara="1" vertOverflow="ellipsis" wrap="square" lIns="0" tIns="0" rIns="0" bIns="0" anchor="ctr" anchorCtr="1">
                  <a:spAutoFit/>
                </a:bodyPr>
                <a:lstStyle/>
                <a:p>
                  <a:pPr>
                    <a:defRPr sz="700"/>
                  </a:pPr>
                  <a:r>
                    <a:rPr lang="en-US" sz="600">
                      <a:latin typeface="Arial" panose="020B0604020202020204" pitchFamily="34" charset="0"/>
                      <a:cs typeface="Arial" panose="020B0604020202020204" pitchFamily="34" charset="0"/>
                    </a:rPr>
                    <a:t>Goal 5. Gender Equality</a:t>
                  </a:r>
                </a:p>
              </cx:txPr>
              <cx:visibility seriesName="0" categoryName="1" value="0"/>
            </cx:dataLabel>
          </cx:dataLabels>
          <cx:dataId val="0"/>
        </cx:series>
      </cx:plotAreaRegion>
    </cx:plotArea>
  </cx:chart>
  <cx:spPr>
    <a:ln>
      <a:noFill/>
    </a:ln>
  </cx:spPr>
  <cx:clrMapOvr bg1="lt1" tx1="dk1" bg2="lt2" tx2="dk2" accent1="accent1" accent2="accent2" accent3="accent3" accent4="accent4" accent5="accent5" accent6="accent6" hlink="hlink" folHlink="folHlink"/>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81">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850" kern="1200"/>
    <cs:bodyPr wrap="square" lIns="38100" tIns="19050" rIns="38100" bIns="19050" anchor="ctr">
      <a:spAutoFit/>
    </cs:bodyPr>
  </cs:dataLabel>
  <cs:dataLabelCallout>
    <cs:lnRef idx="0"/>
    <cs:fillRef idx="0"/>
    <cs:effectRef idx="0"/>
    <cs:fontRef idx="minor">
      <a:schemeClr val="tx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9525">
        <a:solidFill>
          <a:schemeClr val="lt1"/>
        </a:solidFill>
      </a:ln>
    </cs:spPr>
  </cs:dataPoint>
  <cs:dataPoint3D>
    <cs:lnRef idx="0"/>
    <cs:fillRef idx="0">
      <cs:styleClr val="auto"/>
    </cs:fillRef>
    <cs:effectRef idx="0"/>
    <cs:fontRef idx="minor">
      <a:schemeClr val="tx1"/>
    </cs:fontRef>
    <cs:spPr>
      <a:solidFill>
        <a:schemeClr val="phClr"/>
      </a:solidFill>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defRPr sz="900"/>
  </cs:dataTable>
  <cs:downBar>
    <cs:lnRef idx="0"/>
    <cs:fillRef idx="0"/>
    <cs:effectRef idx="0"/>
    <cs:fontRef idx="minor">
      <a:schemeClr val="tx1"/>
    </cs:fontRef>
    <cs:spPr>
      <a:solidFill>
        <a:schemeClr val="dk1"/>
      </a:solidFill>
    </cs:spPr>
  </cs:downBar>
  <cs:dropLine>
    <cs:lnRef idx="0"/>
    <cs:fillRef idx="0"/>
    <cs:effectRef idx="0"/>
    <cs:fontRef idx="minor">
      <a:schemeClr val="tx1"/>
    </cs:fontRef>
  </cs:dropLine>
  <cs:errorBar>
    <cs:lnRef idx="0"/>
    <cs:fillRef idx="0"/>
    <cs:effectRef idx="0"/>
    <cs:fontRef idx="minor">
      <a:schemeClr val="tx1"/>
    </cs:fontRef>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lumOff val="10000"/>
          </a:schemeClr>
        </a:solidFill>
        <a:round/>
      </a:ln>
    </cs:spPr>
  </cs:gridlineMinor>
  <cs:hiLoLine>
    <cs:lnRef idx="0"/>
    <cs:fillRef idx="0"/>
    <cs:effectRef idx="0"/>
    <cs:fontRef idx="minor">
      <a:schemeClr val="tx1"/>
    </cs:fontRef>
  </cs:hiLoLine>
  <cs:leaderLine>
    <cs:lnRef idx="0"/>
    <cs:fillRef idx="0"/>
    <cs:effectRef idx="0"/>
    <cs:fontRef idx="minor">
      <a:schemeClr val="tx1"/>
    </cs:fontRef>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b="0" kern="1200" spc="0" baseline="0"/>
    <cs:bodyPr/>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tx1"/>
    </cs:fontRef>
    <cs:spPr>
      <a:solidFill>
        <a:schemeClr val="lt1"/>
      </a:solidFill>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81">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850" kern="1200"/>
    <cs:bodyPr wrap="square" lIns="38100" tIns="19050" rIns="38100" bIns="19050" anchor="ctr">
      <a:spAutoFit/>
    </cs:bodyPr>
  </cs:dataLabel>
  <cs:dataLabelCallout>
    <cs:lnRef idx="0"/>
    <cs:fillRef idx="0"/>
    <cs:effectRef idx="0"/>
    <cs:fontRef idx="minor">
      <a:schemeClr val="tx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9525">
        <a:solidFill>
          <a:schemeClr val="lt1"/>
        </a:solidFill>
      </a:ln>
    </cs:spPr>
  </cs:dataPoint>
  <cs:dataPoint3D>
    <cs:lnRef idx="0"/>
    <cs:fillRef idx="0">
      <cs:styleClr val="auto"/>
    </cs:fillRef>
    <cs:effectRef idx="0"/>
    <cs:fontRef idx="minor">
      <a:schemeClr val="tx1"/>
    </cs:fontRef>
    <cs:spPr>
      <a:solidFill>
        <a:schemeClr val="phClr"/>
      </a:solidFill>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defRPr sz="900"/>
  </cs:dataTable>
  <cs:downBar>
    <cs:lnRef idx="0"/>
    <cs:fillRef idx="0"/>
    <cs:effectRef idx="0"/>
    <cs:fontRef idx="minor">
      <a:schemeClr val="tx1"/>
    </cs:fontRef>
    <cs:spPr>
      <a:solidFill>
        <a:schemeClr val="dk1"/>
      </a:solidFill>
    </cs:spPr>
  </cs:downBar>
  <cs:dropLine>
    <cs:lnRef idx="0"/>
    <cs:fillRef idx="0"/>
    <cs:effectRef idx="0"/>
    <cs:fontRef idx="minor">
      <a:schemeClr val="tx1"/>
    </cs:fontRef>
  </cs:dropLine>
  <cs:errorBar>
    <cs:lnRef idx="0"/>
    <cs:fillRef idx="0"/>
    <cs:effectRef idx="0"/>
    <cs:fontRef idx="minor">
      <a:schemeClr val="tx1"/>
    </cs:fontRef>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lumOff val="10000"/>
          </a:schemeClr>
        </a:solidFill>
        <a:round/>
      </a:ln>
    </cs:spPr>
  </cs:gridlineMinor>
  <cs:hiLoLine>
    <cs:lnRef idx="0"/>
    <cs:fillRef idx="0"/>
    <cs:effectRef idx="0"/>
    <cs:fontRef idx="minor">
      <a:schemeClr val="tx1"/>
    </cs:fontRef>
  </cs:hiLoLine>
  <cs:leaderLine>
    <cs:lnRef idx="0"/>
    <cs:fillRef idx="0"/>
    <cs:effectRef idx="0"/>
    <cs:fontRef idx="minor">
      <a:schemeClr val="tx1"/>
    </cs:fontRef>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b="0" kern="1200" spc="0" baseline="0"/>
    <cs:bodyPr/>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tx1"/>
    </cs:fontRef>
    <cs:spPr>
      <a:solidFill>
        <a:schemeClr val="lt1"/>
      </a:solidFill>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microsoft.com/office/2014/relationships/chartEx" Target="../charts/chartEx1.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67235</xdr:colOff>
      <xdr:row>20</xdr:row>
      <xdr:rowOff>65554</xdr:rowOff>
    </xdr:from>
    <xdr:to>
      <xdr:col>4</xdr:col>
      <xdr:colOff>468966</xdr:colOff>
      <xdr:row>44</xdr:row>
      <xdr:rowOff>22411</xdr:rowOff>
    </xdr:to>
    <mc:AlternateContent xmlns:mc="http://schemas.openxmlformats.org/markup-compatibility/2006">
      <mc:Choice xmlns:cx1="http://schemas.microsoft.com/office/drawing/2015/9/8/chartex" Requires="cx1">
        <xdr:graphicFrame macro="">
          <xdr:nvGraphicFramePr>
            <xdr:cNvPr id="2" name="Chart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166930" y="4118124"/>
              <a:ext cx="5255671" cy="4374552"/>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4</xdr:col>
      <xdr:colOff>446555</xdr:colOff>
      <xdr:row>21</xdr:row>
      <xdr:rowOff>68915</xdr:rowOff>
    </xdr:from>
    <xdr:to>
      <xdr:col>17</xdr:col>
      <xdr:colOff>515470</xdr:colOff>
      <xdr:row>47</xdr:row>
      <xdr:rowOff>44823</xdr:rowOff>
    </xdr:to>
    <xdr:graphicFrame macro="">
      <xdr:nvGraphicFramePr>
        <xdr:cNvPr id="3" name="Chart 2">
          <a:extLst>
            <a:ext uri="{FF2B5EF4-FFF2-40B4-BE49-F238E27FC236}">
              <a16:creationId xmlns:a16="http://schemas.microsoft.com/office/drawing/2014/main" id="{00000000-0008-0000-0000-000003000000}"/>
            </a:ext>
            <a:ext uri="{147F2762-F138-4A5C-976F-8EAC2B608ADB}">
              <a16:predDERef xmlns:a16="http://schemas.microsoft.com/office/drawing/2014/main" pre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182815</xdr:colOff>
      <xdr:row>1</xdr:row>
      <xdr:rowOff>129507</xdr:rowOff>
    </xdr:from>
    <xdr:to>
      <xdr:col>21</xdr:col>
      <xdr:colOff>37139</xdr:colOff>
      <xdr:row>22</xdr:row>
      <xdr:rowOff>23293</xdr:rowOff>
    </xdr:to>
    <xdr:graphicFrame macro="">
      <xdr:nvGraphicFramePr>
        <xdr:cNvPr id="4" name="Chart 3">
          <a:extLst>
            <a:ext uri="{FF2B5EF4-FFF2-40B4-BE49-F238E27FC236}">
              <a16:creationId xmlns:a16="http://schemas.microsoft.com/office/drawing/2014/main" id="{00000000-0008-0000-0000-000004000000}"/>
            </a:ext>
            <a:ext uri="{147F2762-F138-4A5C-976F-8EAC2B608ADB}">
              <a16:predDERef xmlns:a16="http://schemas.microsoft.com/office/drawing/2014/main" pred="{00000000-0008-0000-0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0</xdr:col>
      <xdr:colOff>47625</xdr:colOff>
      <xdr:row>0</xdr:row>
      <xdr:rowOff>47625</xdr:rowOff>
    </xdr:from>
    <xdr:ext cx="685800" cy="457200"/>
    <xdr:pic>
      <xdr:nvPicPr>
        <xdr:cNvPr id="2" name="image1.jpg" descr="NiagaraCollege_flat_blue_ad">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47625" y="47625"/>
          <a:ext cx="685800" cy="457200"/>
        </a:xfrm>
        <a:prstGeom prst="rect">
          <a:avLst/>
        </a:prstGeom>
        <a:noFill/>
      </xdr:spPr>
    </xdr:pic>
    <xdr:clientData fLocksWithSheet="0"/>
  </xdr:oneCellAnchor>
  <xdr:oneCellAnchor>
    <xdr:from>
      <xdr:col>0</xdr:col>
      <xdr:colOff>47624</xdr:colOff>
      <xdr:row>0</xdr:row>
      <xdr:rowOff>47625</xdr:rowOff>
    </xdr:from>
    <xdr:ext cx="1035845" cy="666750"/>
    <xdr:pic>
      <xdr:nvPicPr>
        <xdr:cNvPr id="3" name="image1.jpg" descr="NiagaraCollege_flat_blue_ad">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1" cstate="print"/>
        <a:stretch>
          <a:fillRect/>
        </a:stretch>
      </xdr:blipFill>
      <xdr:spPr>
        <a:xfrm>
          <a:off x="47624" y="47625"/>
          <a:ext cx="1035845" cy="666750"/>
        </a:xfrm>
        <a:prstGeom prst="rect">
          <a:avLst/>
        </a:prstGeom>
        <a:noFill/>
      </xdr:spPr>
    </xdr:pic>
    <xdr:clientData fLocksWithSheet="0"/>
  </xdr:oneCellAnchor>
  <xdr:twoCellAnchor editAs="oneCell">
    <xdr:from>
      <xdr:col>0</xdr:col>
      <xdr:colOff>1190626</xdr:colOff>
      <xdr:row>0</xdr:row>
      <xdr:rowOff>0</xdr:rowOff>
    </xdr:from>
    <xdr:to>
      <xdr:col>0</xdr:col>
      <xdr:colOff>1923415</xdr:colOff>
      <xdr:row>1</xdr:row>
      <xdr:rowOff>362066</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6097" t="13769" r="18262" b="19351"/>
        <a:stretch/>
      </xdr:blipFill>
      <xdr:spPr>
        <a:xfrm>
          <a:off x="1190626" y="0"/>
          <a:ext cx="746124" cy="76021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47625</xdr:colOff>
      <xdr:row>0</xdr:row>
      <xdr:rowOff>47625</xdr:rowOff>
    </xdr:from>
    <xdr:ext cx="685800" cy="457200"/>
    <xdr:pic>
      <xdr:nvPicPr>
        <xdr:cNvPr id="2" name="image1.jpg" descr="NiagaraCollege_flat_blue_ad">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xfrm>
          <a:off x="47625" y="47625"/>
          <a:ext cx="685800" cy="457200"/>
        </a:xfrm>
        <a:prstGeom prst="rect">
          <a:avLst/>
        </a:prstGeom>
        <a:noFill/>
      </xdr:spPr>
    </xdr:pic>
    <xdr:clientData fLocksWithSheet="0"/>
  </xdr:oneCellAnchor>
  <xdr:oneCellAnchor>
    <xdr:from>
      <xdr:col>0</xdr:col>
      <xdr:colOff>47624</xdr:colOff>
      <xdr:row>0</xdr:row>
      <xdr:rowOff>47625</xdr:rowOff>
    </xdr:from>
    <xdr:ext cx="1035845" cy="666750"/>
    <xdr:pic>
      <xdr:nvPicPr>
        <xdr:cNvPr id="3" name="image1.jpg" descr="NiagaraCollege_flat_blue_ad">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1" cstate="print"/>
        <a:stretch>
          <a:fillRect/>
        </a:stretch>
      </xdr:blipFill>
      <xdr:spPr>
        <a:xfrm>
          <a:off x="47624" y="47625"/>
          <a:ext cx="1035845" cy="666750"/>
        </a:xfrm>
        <a:prstGeom prst="rect">
          <a:avLst/>
        </a:prstGeom>
        <a:noFill/>
      </xdr:spPr>
    </xdr:pic>
    <xdr:clientData fLocksWithSheet="0"/>
  </xdr:oneCellAnchor>
  <xdr:twoCellAnchor editAs="oneCell">
    <xdr:from>
      <xdr:col>0</xdr:col>
      <xdr:colOff>1206500</xdr:colOff>
      <xdr:row>0</xdr:row>
      <xdr:rowOff>15875</xdr:rowOff>
    </xdr:from>
    <xdr:to>
      <xdr:col>1</xdr:col>
      <xdr:colOff>324484</xdr:colOff>
      <xdr:row>1</xdr:row>
      <xdr:rowOff>379211</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6097" t="13769" r="18262" b="19351"/>
        <a:stretch/>
      </xdr:blipFill>
      <xdr:spPr>
        <a:xfrm>
          <a:off x="1206500" y="15875"/>
          <a:ext cx="746124" cy="76021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47625</xdr:colOff>
      <xdr:row>0</xdr:row>
      <xdr:rowOff>47625</xdr:rowOff>
    </xdr:from>
    <xdr:ext cx="685800" cy="457200"/>
    <xdr:pic>
      <xdr:nvPicPr>
        <xdr:cNvPr id="2" name="image1.jpg" descr="NiagaraCollege_flat_blue_ad">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xfrm>
          <a:off x="47625" y="47625"/>
          <a:ext cx="685800" cy="457200"/>
        </a:xfrm>
        <a:prstGeom prst="rect">
          <a:avLst/>
        </a:prstGeom>
        <a:noFill/>
      </xdr:spPr>
    </xdr:pic>
    <xdr:clientData fLocksWithSheet="0"/>
  </xdr:oneCellAnchor>
  <xdr:oneCellAnchor>
    <xdr:from>
      <xdr:col>0</xdr:col>
      <xdr:colOff>47624</xdr:colOff>
      <xdr:row>0</xdr:row>
      <xdr:rowOff>47625</xdr:rowOff>
    </xdr:from>
    <xdr:ext cx="1035845" cy="666750"/>
    <xdr:pic>
      <xdr:nvPicPr>
        <xdr:cNvPr id="3" name="image1.jpg" descr="NiagaraCollege_flat_blue_ad">
          <a:extLst>
            <a:ext uri="{FF2B5EF4-FFF2-40B4-BE49-F238E27FC236}">
              <a16:creationId xmlns:a16="http://schemas.microsoft.com/office/drawing/2014/main" id="{00000000-0008-0000-0300-000003000000}"/>
            </a:ext>
          </a:extLst>
        </xdr:cNvPr>
        <xdr:cNvPicPr preferRelativeResize="0"/>
      </xdr:nvPicPr>
      <xdr:blipFill>
        <a:blip xmlns:r="http://schemas.openxmlformats.org/officeDocument/2006/relationships" r:embed="rId1" cstate="print"/>
        <a:stretch>
          <a:fillRect/>
        </a:stretch>
      </xdr:blipFill>
      <xdr:spPr>
        <a:xfrm>
          <a:off x="47624" y="47625"/>
          <a:ext cx="1035845" cy="666750"/>
        </a:xfrm>
        <a:prstGeom prst="rect">
          <a:avLst/>
        </a:prstGeom>
        <a:noFill/>
      </xdr:spPr>
    </xdr:pic>
    <xdr:clientData fLocksWithSheet="0"/>
  </xdr:oneCellAnchor>
  <xdr:oneCellAnchor>
    <xdr:from>
      <xdr:col>0</xdr:col>
      <xdr:colOff>47625</xdr:colOff>
      <xdr:row>0</xdr:row>
      <xdr:rowOff>47625</xdr:rowOff>
    </xdr:from>
    <xdr:ext cx="685800" cy="457200"/>
    <xdr:pic>
      <xdr:nvPicPr>
        <xdr:cNvPr id="4" name="image1.jpg" descr="NiagaraCollege_flat_blue_ad">
          <a:extLst>
            <a:ext uri="{FF2B5EF4-FFF2-40B4-BE49-F238E27FC236}">
              <a16:creationId xmlns:a16="http://schemas.microsoft.com/office/drawing/2014/main" id="{00000000-0008-0000-0300-000004000000}"/>
            </a:ext>
          </a:extLst>
        </xdr:cNvPr>
        <xdr:cNvPicPr preferRelativeResize="0"/>
      </xdr:nvPicPr>
      <xdr:blipFill>
        <a:blip xmlns:r="http://schemas.openxmlformats.org/officeDocument/2006/relationships" r:embed="rId1" cstate="print"/>
        <a:stretch>
          <a:fillRect/>
        </a:stretch>
      </xdr:blipFill>
      <xdr:spPr>
        <a:xfrm>
          <a:off x="47625" y="47625"/>
          <a:ext cx="685800" cy="457200"/>
        </a:xfrm>
        <a:prstGeom prst="rect">
          <a:avLst/>
        </a:prstGeom>
        <a:noFill/>
      </xdr:spPr>
    </xdr:pic>
    <xdr:clientData fLocksWithSheet="0"/>
  </xdr:oneCellAnchor>
  <xdr:oneCellAnchor>
    <xdr:from>
      <xdr:col>0</xdr:col>
      <xdr:colOff>47624</xdr:colOff>
      <xdr:row>0</xdr:row>
      <xdr:rowOff>47625</xdr:rowOff>
    </xdr:from>
    <xdr:ext cx="1035845" cy="666750"/>
    <xdr:pic>
      <xdr:nvPicPr>
        <xdr:cNvPr id="5" name="image1.jpg" descr="NiagaraCollege_flat_blue_ad">
          <a:extLst>
            <a:ext uri="{FF2B5EF4-FFF2-40B4-BE49-F238E27FC236}">
              <a16:creationId xmlns:a16="http://schemas.microsoft.com/office/drawing/2014/main" id="{00000000-0008-0000-0300-000005000000}"/>
            </a:ext>
          </a:extLst>
        </xdr:cNvPr>
        <xdr:cNvPicPr preferRelativeResize="0"/>
      </xdr:nvPicPr>
      <xdr:blipFill>
        <a:blip xmlns:r="http://schemas.openxmlformats.org/officeDocument/2006/relationships" r:embed="rId1" cstate="print"/>
        <a:stretch>
          <a:fillRect/>
        </a:stretch>
      </xdr:blipFill>
      <xdr:spPr>
        <a:xfrm>
          <a:off x="47624" y="47625"/>
          <a:ext cx="1035845" cy="666750"/>
        </a:xfrm>
        <a:prstGeom prst="rect">
          <a:avLst/>
        </a:prstGeom>
        <a:noFill/>
      </xdr:spPr>
    </xdr:pic>
    <xdr:clientData fLocksWithSheet="0"/>
  </xdr:oneCellAnchor>
  <xdr:twoCellAnchor editAs="oneCell">
    <xdr:from>
      <xdr:col>0</xdr:col>
      <xdr:colOff>1127125</xdr:colOff>
      <xdr:row>0</xdr:row>
      <xdr:rowOff>0</xdr:rowOff>
    </xdr:from>
    <xdr:to>
      <xdr:col>0</xdr:col>
      <xdr:colOff>1870709</xdr:colOff>
      <xdr:row>1</xdr:row>
      <xdr:rowOff>362066</xdr:rowOff>
    </xdr:to>
    <xdr:pic>
      <xdr:nvPicPr>
        <xdr:cNvPr id="6" name="Picture 5">
          <a:extLst>
            <a:ext uri="{FF2B5EF4-FFF2-40B4-BE49-F238E27FC236}">
              <a16:creationId xmlns:a16="http://schemas.microsoft.com/office/drawing/2014/main" id="{00000000-0008-0000-0300-000006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6097" t="13769" r="18262" b="19351"/>
        <a:stretch/>
      </xdr:blipFill>
      <xdr:spPr>
        <a:xfrm>
          <a:off x="1127125" y="0"/>
          <a:ext cx="746124" cy="76021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47625</xdr:colOff>
      <xdr:row>0</xdr:row>
      <xdr:rowOff>47625</xdr:rowOff>
    </xdr:from>
    <xdr:ext cx="685800" cy="457200"/>
    <xdr:pic>
      <xdr:nvPicPr>
        <xdr:cNvPr id="2" name="image1.jpg" descr="NiagaraCollege_flat_blue_ad">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xfrm>
          <a:off x="47625" y="0"/>
          <a:ext cx="685800" cy="457200"/>
        </a:xfrm>
        <a:prstGeom prst="rect">
          <a:avLst/>
        </a:prstGeom>
        <a:noFill/>
      </xdr:spPr>
    </xdr:pic>
    <xdr:clientData fLocksWithSheet="0"/>
  </xdr:oneCellAnchor>
  <xdr:oneCellAnchor>
    <xdr:from>
      <xdr:col>0</xdr:col>
      <xdr:colOff>47625</xdr:colOff>
      <xdr:row>0</xdr:row>
      <xdr:rowOff>47625</xdr:rowOff>
    </xdr:from>
    <xdr:ext cx="685800" cy="457200"/>
    <xdr:pic>
      <xdr:nvPicPr>
        <xdr:cNvPr id="4" name="image1.jpg" descr="NiagaraCollege_flat_blue_ad">
          <a:extLst>
            <a:ext uri="{FF2B5EF4-FFF2-40B4-BE49-F238E27FC236}">
              <a16:creationId xmlns:a16="http://schemas.microsoft.com/office/drawing/2014/main" id="{00000000-0008-0000-0400-000004000000}"/>
            </a:ext>
          </a:extLst>
        </xdr:cNvPr>
        <xdr:cNvPicPr preferRelativeResize="0"/>
      </xdr:nvPicPr>
      <xdr:blipFill>
        <a:blip xmlns:r="http://schemas.openxmlformats.org/officeDocument/2006/relationships" r:embed="rId1" cstate="print"/>
        <a:stretch>
          <a:fillRect/>
        </a:stretch>
      </xdr:blipFill>
      <xdr:spPr>
        <a:xfrm>
          <a:off x="47625" y="47625"/>
          <a:ext cx="685800" cy="457200"/>
        </a:xfrm>
        <a:prstGeom prst="rect">
          <a:avLst/>
        </a:prstGeom>
        <a:noFill/>
      </xdr:spPr>
    </xdr:pic>
    <xdr:clientData fLocksWithSheet="0"/>
  </xdr:oneCellAnchor>
  <xdr:oneCellAnchor>
    <xdr:from>
      <xdr:col>0</xdr:col>
      <xdr:colOff>47624</xdr:colOff>
      <xdr:row>0</xdr:row>
      <xdr:rowOff>47625</xdr:rowOff>
    </xdr:from>
    <xdr:ext cx="1035845" cy="666750"/>
    <xdr:pic>
      <xdr:nvPicPr>
        <xdr:cNvPr id="5" name="image1.jpg" descr="NiagaraCollege_flat_blue_ad">
          <a:extLst>
            <a:ext uri="{FF2B5EF4-FFF2-40B4-BE49-F238E27FC236}">
              <a16:creationId xmlns:a16="http://schemas.microsoft.com/office/drawing/2014/main" id="{00000000-0008-0000-0400-000005000000}"/>
            </a:ext>
          </a:extLst>
        </xdr:cNvPr>
        <xdr:cNvPicPr preferRelativeResize="0"/>
      </xdr:nvPicPr>
      <xdr:blipFill>
        <a:blip xmlns:r="http://schemas.openxmlformats.org/officeDocument/2006/relationships" r:embed="rId1" cstate="print"/>
        <a:stretch>
          <a:fillRect/>
        </a:stretch>
      </xdr:blipFill>
      <xdr:spPr>
        <a:xfrm>
          <a:off x="47624" y="47625"/>
          <a:ext cx="1035845" cy="666750"/>
        </a:xfrm>
        <a:prstGeom prst="rect">
          <a:avLst/>
        </a:prstGeom>
        <a:noFill/>
      </xdr:spPr>
    </xdr:pic>
    <xdr:clientData fLocksWithSheet="0"/>
  </xdr:oneCellAnchor>
  <xdr:twoCellAnchor editAs="oneCell">
    <xdr:from>
      <xdr:col>0</xdr:col>
      <xdr:colOff>1143000</xdr:colOff>
      <xdr:row>0</xdr:row>
      <xdr:rowOff>0</xdr:rowOff>
    </xdr:from>
    <xdr:to>
      <xdr:col>0</xdr:col>
      <xdr:colOff>1885949</xdr:colOff>
      <xdr:row>1</xdr:row>
      <xdr:rowOff>361431</xdr:rowOff>
    </xdr:to>
    <xdr:pic>
      <xdr:nvPicPr>
        <xdr:cNvPr id="6" name="Picture 5">
          <a:extLst>
            <a:ext uri="{FF2B5EF4-FFF2-40B4-BE49-F238E27FC236}">
              <a16:creationId xmlns:a16="http://schemas.microsoft.com/office/drawing/2014/main" id="{00000000-0008-0000-0400-000006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6097" t="13769" r="18262" b="19351"/>
        <a:stretch/>
      </xdr:blipFill>
      <xdr:spPr>
        <a:xfrm>
          <a:off x="1143000" y="0"/>
          <a:ext cx="746124" cy="76021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0</xdr:col>
      <xdr:colOff>28575</xdr:colOff>
      <xdr:row>0</xdr:row>
      <xdr:rowOff>38100</xdr:rowOff>
    </xdr:from>
    <xdr:ext cx="1076326" cy="695325"/>
    <xdr:pic>
      <xdr:nvPicPr>
        <xdr:cNvPr id="6" name="image1.jpg" descr="NiagaraCollege_flat_blue_ad">
          <a:extLst>
            <a:ext uri="{FF2B5EF4-FFF2-40B4-BE49-F238E27FC236}">
              <a16:creationId xmlns:a16="http://schemas.microsoft.com/office/drawing/2014/main" id="{00000000-0008-0000-0500-000006000000}"/>
            </a:ext>
          </a:extLst>
        </xdr:cNvPr>
        <xdr:cNvPicPr preferRelativeResize="0"/>
      </xdr:nvPicPr>
      <xdr:blipFill>
        <a:blip xmlns:r="http://schemas.openxmlformats.org/officeDocument/2006/relationships" r:embed="rId1" cstate="print"/>
        <a:stretch>
          <a:fillRect/>
        </a:stretch>
      </xdr:blipFill>
      <xdr:spPr>
        <a:xfrm>
          <a:off x="28575" y="38100"/>
          <a:ext cx="1076326" cy="695325"/>
        </a:xfrm>
        <a:prstGeom prst="rect">
          <a:avLst/>
        </a:prstGeom>
        <a:noFill/>
      </xdr:spPr>
    </xdr:pic>
    <xdr:clientData fLocksWithSheet="0"/>
  </xdr:oneCellAnchor>
  <xdr:twoCellAnchor editAs="oneCell">
    <xdr:from>
      <xdr:col>0</xdr:col>
      <xdr:colOff>1190625</xdr:colOff>
      <xdr:row>0</xdr:row>
      <xdr:rowOff>28575</xdr:rowOff>
    </xdr:from>
    <xdr:to>
      <xdr:col>0</xdr:col>
      <xdr:colOff>1978439</xdr:colOff>
      <xdr:row>1</xdr:row>
      <xdr:rowOff>301625</xdr:rowOff>
    </xdr:to>
    <xdr:pic>
      <xdr:nvPicPr>
        <xdr:cNvPr id="7" name="Picture 6">
          <a:extLst>
            <a:ext uri="{FF2B5EF4-FFF2-40B4-BE49-F238E27FC236}">
              <a16:creationId xmlns:a16="http://schemas.microsoft.com/office/drawing/2014/main" id="{00000000-0008-0000-0500-000007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6097" t="13769" r="18262" b="19351"/>
        <a:stretch/>
      </xdr:blipFill>
      <xdr:spPr>
        <a:xfrm>
          <a:off x="1190625" y="28575"/>
          <a:ext cx="785274" cy="800100"/>
        </a:xfrm>
        <a:prstGeom prst="rect">
          <a:avLst/>
        </a:prstGeom>
      </xdr:spPr>
    </xdr:pic>
    <xdr:clientData/>
  </xdr:twoCellAnchor>
  <xdr:oneCellAnchor>
    <xdr:from>
      <xdr:col>0</xdr:col>
      <xdr:colOff>28575</xdr:colOff>
      <xdr:row>0</xdr:row>
      <xdr:rowOff>38100</xdr:rowOff>
    </xdr:from>
    <xdr:ext cx="1076326" cy="695325"/>
    <xdr:pic>
      <xdr:nvPicPr>
        <xdr:cNvPr id="4" name="image1.jpg" descr="NiagaraCollege_flat_blue_ad">
          <a:extLst>
            <a:ext uri="{FF2B5EF4-FFF2-40B4-BE49-F238E27FC236}">
              <a16:creationId xmlns:a16="http://schemas.microsoft.com/office/drawing/2014/main" id="{00000000-0008-0000-0500-000004000000}"/>
            </a:ext>
          </a:extLst>
        </xdr:cNvPr>
        <xdr:cNvPicPr preferRelativeResize="0"/>
      </xdr:nvPicPr>
      <xdr:blipFill>
        <a:blip xmlns:r="http://schemas.openxmlformats.org/officeDocument/2006/relationships" r:embed="rId1" cstate="print"/>
        <a:stretch>
          <a:fillRect/>
        </a:stretch>
      </xdr:blipFill>
      <xdr:spPr>
        <a:xfrm>
          <a:off x="28575" y="38100"/>
          <a:ext cx="1076326" cy="695325"/>
        </a:xfrm>
        <a:prstGeom prst="rect">
          <a:avLst/>
        </a:prstGeom>
        <a:noFill/>
      </xdr:spPr>
    </xdr:pic>
    <xdr:clientData fLocksWithSheet="0"/>
  </xdr:oneCellAnchor>
  <xdr:twoCellAnchor editAs="oneCell">
    <xdr:from>
      <xdr:col>0</xdr:col>
      <xdr:colOff>1190625</xdr:colOff>
      <xdr:row>0</xdr:row>
      <xdr:rowOff>28575</xdr:rowOff>
    </xdr:from>
    <xdr:to>
      <xdr:col>0</xdr:col>
      <xdr:colOff>1978439</xdr:colOff>
      <xdr:row>1</xdr:row>
      <xdr:rowOff>301625</xdr:rowOff>
    </xdr:to>
    <xdr:pic>
      <xdr:nvPicPr>
        <xdr:cNvPr id="5" name="Picture 4">
          <a:extLst>
            <a:ext uri="{FF2B5EF4-FFF2-40B4-BE49-F238E27FC236}">
              <a16:creationId xmlns:a16="http://schemas.microsoft.com/office/drawing/2014/main" id="{00000000-0008-0000-0500-000005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6097" t="13769" r="18262" b="19351"/>
        <a:stretch/>
      </xdr:blipFill>
      <xdr:spPr>
        <a:xfrm>
          <a:off x="1190625" y="28575"/>
          <a:ext cx="785274" cy="8001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oneCellAnchor>
    <xdr:from>
      <xdr:col>0</xdr:col>
      <xdr:colOff>28575</xdr:colOff>
      <xdr:row>0</xdr:row>
      <xdr:rowOff>28575</xdr:rowOff>
    </xdr:from>
    <xdr:ext cx="1076326" cy="695325"/>
    <xdr:pic>
      <xdr:nvPicPr>
        <xdr:cNvPr id="2" name="image1.jpg" descr="NiagaraCollege_flat_blue_ad">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xfrm>
          <a:off x="28575" y="28575"/>
          <a:ext cx="1076326" cy="695325"/>
        </a:xfrm>
        <a:prstGeom prst="rect">
          <a:avLst/>
        </a:prstGeom>
        <a:noFill/>
      </xdr:spPr>
    </xdr:pic>
    <xdr:clientData fLocksWithSheet="0"/>
  </xdr:oneCellAnchor>
  <xdr:twoCellAnchor editAs="oneCell">
    <xdr:from>
      <xdr:col>0</xdr:col>
      <xdr:colOff>1162050</xdr:colOff>
      <xdr:row>0</xdr:row>
      <xdr:rowOff>9525</xdr:rowOff>
    </xdr:from>
    <xdr:to>
      <xdr:col>1</xdr:col>
      <xdr:colOff>57564</xdr:colOff>
      <xdr:row>0</xdr:row>
      <xdr:rowOff>803275</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6097" t="13769" r="18262" b="19351"/>
        <a:stretch/>
      </xdr:blipFill>
      <xdr:spPr>
        <a:xfrm>
          <a:off x="1162050" y="9525"/>
          <a:ext cx="785274" cy="8001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0</xdr:col>
      <xdr:colOff>47625</xdr:colOff>
      <xdr:row>0</xdr:row>
      <xdr:rowOff>47625</xdr:rowOff>
    </xdr:from>
    <xdr:ext cx="685800" cy="457200"/>
    <xdr:pic>
      <xdr:nvPicPr>
        <xdr:cNvPr id="2" name="image1.jpg" descr="NiagaraCollege_flat_blue_ad">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xfrm>
          <a:off x="47625" y="47625"/>
          <a:ext cx="685800" cy="457200"/>
        </a:xfrm>
        <a:prstGeom prst="rect">
          <a:avLst/>
        </a:prstGeom>
        <a:noFill/>
      </xdr:spPr>
    </xdr:pic>
    <xdr:clientData fLocksWithSheet="0"/>
  </xdr:oneCellAnchor>
  <xdr:oneCellAnchor>
    <xdr:from>
      <xdr:col>0</xdr:col>
      <xdr:colOff>47624</xdr:colOff>
      <xdr:row>0</xdr:row>
      <xdr:rowOff>47625</xdr:rowOff>
    </xdr:from>
    <xdr:ext cx="1133475" cy="781050"/>
    <xdr:pic>
      <xdr:nvPicPr>
        <xdr:cNvPr id="3" name="image1.jpg" descr="NiagaraCollege_flat_blue_ad">
          <a:extLst>
            <a:ext uri="{FF2B5EF4-FFF2-40B4-BE49-F238E27FC236}">
              <a16:creationId xmlns:a16="http://schemas.microsoft.com/office/drawing/2014/main" id="{00000000-0008-0000-0700-000003000000}"/>
            </a:ext>
          </a:extLst>
        </xdr:cNvPr>
        <xdr:cNvPicPr preferRelativeResize="0"/>
      </xdr:nvPicPr>
      <xdr:blipFill>
        <a:blip xmlns:r="http://schemas.openxmlformats.org/officeDocument/2006/relationships" r:embed="rId1" cstate="print"/>
        <a:stretch>
          <a:fillRect/>
        </a:stretch>
      </xdr:blipFill>
      <xdr:spPr>
        <a:xfrm>
          <a:off x="47624" y="47625"/>
          <a:ext cx="1133475" cy="781050"/>
        </a:xfrm>
        <a:prstGeom prst="rect">
          <a:avLst/>
        </a:prstGeom>
        <a:noFill/>
      </xdr:spPr>
    </xdr:pic>
    <xdr:clientData fLocksWithSheet="0"/>
  </xdr:oneCellAnchor>
  <xdr:oneCellAnchor>
    <xdr:from>
      <xdr:col>0</xdr:col>
      <xdr:colOff>47625</xdr:colOff>
      <xdr:row>0</xdr:row>
      <xdr:rowOff>47625</xdr:rowOff>
    </xdr:from>
    <xdr:ext cx="685800" cy="457200"/>
    <xdr:pic>
      <xdr:nvPicPr>
        <xdr:cNvPr id="4" name="image1.jpg" descr="NiagaraCollege_flat_blue_ad">
          <a:extLst>
            <a:ext uri="{FF2B5EF4-FFF2-40B4-BE49-F238E27FC236}">
              <a16:creationId xmlns:a16="http://schemas.microsoft.com/office/drawing/2014/main" id="{00000000-0008-0000-0700-000004000000}"/>
            </a:ext>
          </a:extLst>
        </xdr:cNvPr>
        <xdr:cNvPicPr preferRelativeResize="0"/>
      </xdr:nvPicPr>
      <xdr:blipFill>
        <a:blip xmlns:r="http://schemas.openxmlformats.org/officeDocument/2006/relationships" r:embed="rId1" cstate="print"/>
        <a:stretch>
          <a:fillRect/>
        </a:stretch>
      </xdr:blipFill>
      <xdr:spPr>
        <a:xfrm>
          <a:off x="47625" y="47625"/>
          <a:ext cx="685800" cy="457200"/>
        </a:xfrm>
        <a:prstGeom prst="rect">
          <a:avLst/>
        </a:prstGeom>
        <a:noFill/>
      </xdr:spPr>
    </xdr:pic>
    <xdr:clientData fLocksWithSheet="0"/>
  </xdr:oneCellAnchor>
  <xdr:oneCellAnchor>
    <xdr:from>
      <xdr:col>0</xdr:col>
      <xdr:colOff>47624</xdr:colOff>
      <xdr:row>0</xdr:row>
      <xdr:rowOff>47625</xdr:rowOff>
    </xdr:from>
    <xdr:ext cx="1133475" cy="781050"/>
    <xdr:pic>
      <xdr:nvPicPr>
        <xdr:cNvPr id="5" name="image1.jpg" descr="NiagaraCollege_flat_blue_ad">
          <a:extLst>
            <a:ext uri="{FF2B5EF4-FFF2-40B4-BE49-F238E27FC236}">
              <a16:creationId xmlns:a16="http://schemas.microsoft.com/office/drawing/2014/main" id="{00000000-0008-0000-0700-000005000000}"/>
            </a:ext>
          </a:extLst>
        </xdr:cNvPr>
        <xdr:cNvPicPr preferRelativeResize="0"/>
      </xdr:nvPicPr>
      <xdr:blipFill>
        <a:blip xmlns:r="http://schemas.openxmlformats.org/officeDocument/2006/relationships" r:embed="rId1" cstate="print"/>
        <a:stretch>
          <a:fillRect/>
        </a:stretch>
      </xdr:blipFill>
      <xdr:spPr>
        <a:xfrm>
          <a:off x="47624" y="47625"/>
          <a:ext cx="1133475" cy="781050"/>
        </a:xfrm>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ncstudents.sharepoint.com/sites/StudentProjects/Shared%20Documents/Project%20Management/Sustainable%20Development%20Goals%20(SDGs)/SDG%20Mapping%20-%20Academic%20Programs%20&amp;%20Courses/SDG%20Mapping%20-%20Academic%20Programs%20&amp;%20Courses.xlsx" TargetMode="External"/><Relationship Id="rId1" Type="http://schemas.openxmlformats.org/officeDocument/2006/relationships/externalLinkPath" Target="SDG%20Mapping%20-%20Academic%20Programs%20&amp;%20Courses/SDG%20Mapping%20-%20Academic%20Programs%20&amp;%20Cours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DG%20Mapping%20-%20Academic%20Programs%20&amp;%20Course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tawilkinson\AppData\Local\Microsoft\Windows\INetCache\Content.Outlook\K5K19TUS\SDG%20Mapping%20-%20BE%20WORLD%20READY%20Trips%20example_.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sites/StudentProjects/Shared%20Documents/Project%20Management/SDG%20Mapping%20&amp;%20Reporting/SDG%20Mapping%20-%20Inside%20NC%20News.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sites/StudentProjects/Shared%20Documents/Project%20Management/SDG%20Mapping%20&amp;%20Reporting/SDG%20Mapping%20-%20Sustainability%20Project%20Database%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66TZfAzRgUKww_nx50OByU7rC5R9oPNNjqvQG0aXqFCliydJyUgTToZiDmglEQUr" itemId="01SENG67S3XLHFYDMOK5GK4OJAJY73SVQI">
      <xxl21:absoluteUrl r:id="rId2"/>
    </xxl21:alternateUrls>
    <sheetNames>
      <sheetName val="SDG SUMMARY  "/>
      <sheetName val="SDG SUMMARY "/>
      <sheetName val="PROGRAMS &amp; COURSES SUMMARY"/>
      <sheetName val="SDG COMPETENCY KEYWORDS"/>
      <sheetName val="SDG GOALS AND TARGETS"/>
      <sheetName val="SUPPORTING INFO"/>
    </sheetNames>
    <sheetDataSet>
      <sheetData sheetId="0"/>
      <sheetData sheetId="1"/>
      <sheetData sheetId="2">
        <row r="4">
          <cell r="A4" t="str">
            <v>Environmental Laws and Regulations</v>
          </cell>
        </row>
        <row r="232">
          <cell r="J232" t="str">
            <v>N/A</v>
          </cell>
          <cell r="K232" t="str">
            <v>N/A</v>
          </cell>
          <cell r="L232" t="str">
            <v>N/A</v>
          </cell>
          <cell r="M232" t="str">
            <v>N/A</v>
          </cell>
          <cell r="N232" t="str">
            <v>N/A</v>
          </cell>
          <cell r="O232" t="str">
            <v>N/A</v>
          </cell>
          <cell r="P232" t="str">
            <v>N/A</v>
          </cell>
          <cell r="Q232" t="str">
            <v>N/A</v>
          </cell>
          <cell r="R232" t="str">
            <v>N/A</v>
          </cell>
          <cell r="S232" t="str">
            <v>N/A</v>
          </cell>
          <cell r="T232" t="str">
            <v>N/A</v>
          </cell>
          <cell r="U232" t="str">
            <v>N/A</v>
          </cell>
          <cell r="V232" t="str">
            <v>N/A</v>
          </cell>
          <cell r="W232" t="str">
            <v>N/A</v>
          </cell>
          <cell r="X232" t="str">
            <v>N/A</v>
          </cell>
          <cell r="Y232" t="str">
            <v>N/A</v>
          </cell>
          <cell r="Z232" t="str">
            <v>N/A</v>
          </cell>
        </row>
        <row r="233">
          <cell r="J233" t="str">
            <v>N/A</v>
          </cell>
          <cell r="K233" t="str">
            <v>N/A</v>
          </cell>
          <cell r="L233" t="str">
            <v>N/A</v>
          </cell>
          <cell r="M233" t="str">
            <v>N/A</v>
          </cell>
          <cell r="N233" t="str">
            <v>N/A</v>
          </cell>
          <cell r="O233" t="str">
            <v>N/A</v>
          </cell>
          <cell r="P233" t="str">
            <v>N/A</v>
          </cell>
          <cell r="Q233" t="str">
            <v>N/A</v>
          </cell>
          <cell r="R233" t="str">
            <v>N/A</v>
          </cell>
          <cell r="S233" t="str">
            <v>N/A</v>
          </cell>
          <cell r="T233" t="str">
            <v>N/A</v>
          </cell>
          <cell r="U233" t="str">
            <v>N/A</v>
          </cell>
          <cell r="V233" t="str">
            <v>N/A</v>
          </cell>
          <cell r="W233" t="str">
            <v>N/A</v>
          </cell>
          <cell r="X233" t="str">
            <v>N/A</v>
          </cell>
          <cell r="Y233" t="str">
            <v>N/A</v>
          </cell>
          <cell r="Z233" t="str">
            <v>N/A</v>
          </cell>
        </row>
        <row r="234">
          <cell r="J234" t="str">
            <v>N/A</v>
          </cell>
          <cell r="K234" t="str">
            <v>N/A</v>
          </cell>
          <cell r="L234" t="str">
            <v>N/A</v>
          </cell>
          <cell r="M234" t="str">
            <v>N/A</v>
          </cell>
          <cell r="N234" t="str">
            <v>N/A</v>
          </cell>
          <cell r="O234" t="str">
            <v>N/A</v>
          </cell>
          <cell r="P234" t="str">
            <v>N/A</v>
          </cell>
          <cell r="Q234" t="str">
            <v>N/A</v>
          </cell>
          <cell r="R234" t="str">
            <v>N/A</v>
          </cell>
          <cell r="S234" t="str">
            <v>N/A</v>
          </cell>
          <cell r="T234" t="str">
            <v>N/A</v>
          </cell>
          <cell r="U234" t="str">
            <v>N/A</v>
          </cell>
          <cell r="V234" t="str">
            <v>N/A</v>
          </cell>
          <cell r="W234" t="str">
            <v>N/A</v>
          </cell>
          <cell r="X234" t="str">
            <v>N/A</v>
          </cell>
          <cell r="Y234" t="str">
            <v>N/A</v>
          </cell>
          <cell r="Z234" t="str">
            <v>N/A</v>
          </cell>
        </row>
        <row r="235">
          <cell r="J235" t="str">
            <v>N/A</v>
          </cell>
          <cell r="K235" t="str">
            <v>N/A</v>
          </cell>
          <cell r="L235" t="str">
            <v>N/A</v>
          </cell>
          <cell r="M235" t="str">
            <v>N/A</v>
          </cell>
          <cell r="N235" t="str">
            <v>N/A</v>
          </cell>
          <cell r="O235" t="str">
            <v>N/A</v>
          </cell>
          <cell r="P235" t="str">
            <v>N/A</v>
          </cell>
          <cell r="Q235" t="str">
            <v>N/A</v>
          </cell>
          <cell r="R235" t="str">
            <v>N/A</v>
          </cell>
          <cell r="S235" t="str">
            <v>N/A</v>
          </cell>
          <cell r="T235" t="str">
            <v>N/A</v>
          </cell>
          <cell r="U235" t="str">
            <v>N/A</v>
          </cell>
          <cell r="V235" t="str">
            <v>N/A</v>
          </cell>
          <cell r="W235" t="str">
            <v>N/A</v>
          </cell>
          <cell r="X235" t="str">
            <v>N/A</v>
          </cell>
          <cell r="Y235" t="str">
            <v>N/A</v>
          </cell>
          <cell r="Z235" t="str">
            <v>N/A</v>
          </cell>
        </row>
        <row r="236">
          <cell r="J236" t="str">
            <v>N/A</v>
          </cell>
          <cell r="K236" t="str">
            <v>N/A</v>
          </cell>
          <cell r="L236" t="str">
            <v>N/A</v>
          </cell>
          <cell r="M236" t="str">
            <v>N/A</v>
          </cell>
          <cell r="N236" t="str">
            <v>N/A</v>
          </cell>
          <cell r="O236" t="str">
            <v>N/A</v>
          </cell>
          <cell r="P236" t="str">
            <v>N/A</v>
          </cell>
          <cell r="Q236" t="str">
            <v>N/A</v>
          </cell>
          <cell r="R236" t="str">
            <v>N/A</v>
          </cell>
          <cell r="S236" t="str">
            <v>N/A</v>
          </cell>
          <cell r="T236" t="str">
            <v>N/A</v>
          </cell>
          <cell r="U236" t="str">
            <v>N/A</v>
          </cell>
          <cell r="V236" t="str">
            <v>N/A</v>
          </cell>
          <cell r="W236" t="str">
            <v>N/A</v>
          </cell>
          <cell r="X236" t="str">
            <v>N/A</v>
          </cell>
          <cell r="Y236" t="str">
            <v>N/A</v>
          </cell>
          <cell r="Z236" t="str">
            <v>N/A</v>
          </cell>
        </row>
        <row r="237">
          <cell r="J237" t="str">
            <v>N/A</v>
          </cell>
          <cell r="K237" t="str">
            <v>N/A</v>
          </cell>
          <cell r="L237" t="str">
            <v>N/A</v>
          </cell>
          <cell r="M237" t="str">
            <v>N/A</v>
          </cell>
          <cell r="N237" t="str">
            <v>N/A</v>
          </cell>
          <cell r="O237" t="str">
            <v>N/A</v>
          </cell>
          <cell r="P237" t="str">
            <v>N/A</v>
          </cell>
          <cell r="Q237" t="str">
            <v>N/A</v>
          </cell>
          <cell r="R237" t="str">
            <v>N/A</v>
          </cell>
          <cell r="S237" t="str">
            <v>N/A</v>
          </cell>
          <cell r="T237" t="str">
            <v>N/A</v>
          </cell>
          <cell r="U237" t="str">
            <v>N/A</v>
          </cell>
          <cell r="V237" t="str">
            <v>N/A</v>
          </cell>
          <cell r="W237" t="str">
            <v>N/A</v>
          </cell>
          <cell r="X237" t="str">
            <v>N/A</v>
          </cell>
          <cell r="Y237" t="str">
            <v>N/A</v>
          </cell>
          <cell r="Z237" t="str">
            <v>N/A</v>
          </cell>
        </row>
        <row r="238">
          <cell r="J238" t="str">
            <v>N/A</v>
          </cell>
          <cell r="K238" t="str">
            <v>N/A</v>
          </cell>
          <cell r="L238" t="str">
            <v>N/A</v>
          </cell>
          <cell r="M238" t="str">
            <v>N/A</v>
          </cell>
          <cell r="N238" t="str">
            <v>N/A</v>
          </cell>
          <cell r="O238" t="str">
            <v>N/A</v>
          </cell>
          <cell r="P238" t="str">
            <v>N/A</v>
          </cell>
          <cell r="Q238" t="str">
            <v>N/A</v>
          </cell>
          <cell r="R238" t="str">
            <v>N/A</v>
          </cell>
          <cell r="S238" t="str">
            <v>N/A</v>
          </cell>
          <cell r="T238" t="str">
            <v>N/A</v>
          </cell>
          <cell r="U238" t="str">
            <v>N/A</v>
          </cell>
          <cell r="V238" t="str">
            <v>N/A</v>
          </cell>
          <cell r="W238" t="str">
            <v>N/A</v>
          </cell>
          <cell r="X238" t="str">
            <v>N/A</v>
          </cell>
          <cell r="Y238" t="str">
            <v>N/A</v>
          </cell>
          <cell r="Z238" t="str">
            <v>N/A</v>
          </cell>
        </row>
        <row r="239">
          <cell r="J239" t="str">
            <v>N/A</v>
          </cell>
          <cell r="K239" t="str">
            <v>N/A</v>
          </cell>
          <cell r="L239" t="str">
            <v>N/A</v>
          </cell>
          <cell r="M239" t="str">
            <v>N/A</v>
          </cell>
          <cell r="N239" t="str">
            <v>N/A</v>
          </cell>
          <cell r="O239" t="str">
            <v>N/A</v>
          </cell>
          <cell r="P239" t="str">
            <v>N/A</v>
          </cell>
          <cell r="Q239" t="str">
            <v>N/A</v>
          </cell>
          <cell r="R239" t="str">
            <v>N/A</v>
          </cell>
          <cell r="S239" t="str">
            <v>N/A</v>
          </cell>
          <cell r="T239" t="str">
            <v>N/A</v>
          </cell>
          <cell r="U239" t="str">
            <v>N/A</v>
          </cell>
          <cell r="V239" t="str">
            <v>N/A</v>
          </cell>
          <cell r="W239" t="str">
            <v>N/A</v>
          </cell>
          <cell r="X239" t="str">
            <v>N/A</v>
          </cell>
          <cell r="Y239" t="str">
            <v>N/A</v>
          </cell>
          <cell r="Z239" t="str">
            <v>N/A</v>
          </cell>
        </row>
        <row r="240">
          <cell r="J240" t="str">
            <v>N/A</v>
          </cell>
          <cell r="K240" t="str">
            <v>N/A</v>
          </cell>
          <cell r="L240" t="str">
            <v>N/A</v>
          </cell>
          <cell r="M240" t="str">
            <v>N/A</v>
          </cell>
          <cell r="N240" t="str">
            <v>N/A</v>
          </cell>
          <cell r="O240" t="str">
            <v>N/A</v>
          </cell>
          <cell r="P240" t="str">
            <v>N/A</v>
          </cell>
          <cell r="Q240" t="str">
            <v>N/A</v>
          </cell>
          <cell r="R240" t="str">
            <v>N/A</v>
          </cell>
          <cell r="S240" t="str">
            <v>N/A</v>
          </cell>
          <cell r="T240" t="str">
            <v>N/A</v>
          </cell>
          <cell r="U240" t="str">
            <v>N/A</v>
          </cell>
          <cell r="V240" t="str">
            <v>N/A</v>
          </cell>
          <cell r="W240" t="str">
            <v>N/A</v>
          </cell>
          <cell r="X240" t="str">
            <v>N/A</v>
          </cell>
          <cell r="Y240" t="str">
            <v>N/A</v>
          </cell>
          <cell r="Z240" t="str">
            <v>N/A</v>
          </cell>
        </row>
        <row r="241">
          <cell r="J241" t="str">
            <v>N/A</v>
          </cell>
          <cell r="K241" t="str">
            <v>N/A</v>
          </cell>
          <cell r="L241" t="str">
            <v>N/A</v>
          </cell>
          <cell r="M241" t="str">
            <v>N/A</v>
          </cell>
          <cell r="N241" t="str">
            <v>N/A</v>
          </cell>
          <cell r="O241" t="str">
            <v>N/A</v>
          </cell>
          <cell r="P241" t="str">
            <v>N/A</v>
          </cell>
          <cell r="Q241" t="str">
            <v>N/A</v>
          </cell>
          <cell r="R241" t="str">
            <v>N/A</v>
          </cell>
          <cell r="S241" t="str">
            <v>N/A</v>
          </cell>
          <cell r="T241" t="str">
            <v>N/A</v>
          </cell>
          <cell r="U241" t="str">
            <v>N/A</v>
          </cell>
          <cell r="V241" t="str">
            <v>N/A</v>
          </cell>
          <cell r="W241" t="str">
            <v>N/A</v>
          </cell>
          <cell r="X241" t="str">
            <v>N/A</v>
          </cell>
          <cell r="Y241" t="str">
            <v>N/A</v>
          </cell>
          <cell r="Z241" t="str">
            <v>N/A</v>
          </cell>
        </row>
        <row r="242">
          <cell r="J242" t="str">
            <v>N/A</v>
          </cell>
          <cell r="K242" t="str">
            <v>N/A</v>
          </cell>
          <cell r="L242" t="str">
            <v>N/A</v>
          </cell>
          <cell r="M242" t="str">
            <v>N/A</v>
          </cell>
          <cell r="N242" t="str">
            <v>N/A</v>
          </cell>
          <cell r="O242" t="str">
            <v>N/A</v>
          </cell>
          <cell r="P242" t="str">
            <v>N/A</v>
          </cell>
          <cell r="Q242" t="str">
            <v>N/A</v>
          </cell>
          <cell r="R242" t="str">
            <v>N/A</v>
          </cell>
          <cell r="S242" t="str">
            <v>N/A</v>
          </cell>
          <cell r="T242" t="str">
            <v>N/A</v>
          </cell>
          <cell r="U242" t="str">
            <v>N/A</v>
          </cell>
          <cell r="V242" t="str">
            <v>N/A</v>
          </cell>
          <cell r="W242" t="str">
            <v>N/A</v>
          </cell>
          <cell r="X242" t="str">
            <v>N/A</v>
          </cell>
          <cell r="Y242" t="str">
            <v>N/A</v>
          </cell>
          <cell r="Z242" t="str">
            <v>N/A</v>
          </cell>
        </row>
        <row r="243">
          <cell r="J243" t="str">
            <v>N/A</v>
          </cell>
          <cell r="K243" t="str">
            <v>N/A</v>
          </cell>
          <cell r="L243" t="str">
            <v>N/A</v>
          </cell>
          <cell r="M243" t="str">
            <v>N/A</v>
          </cell>
          <cell r="N243" t="str">
            <v>N/A</v>
          </cell>
          <cell r="O243" t="str">
            <v>N/A</v>
          </cell>
          <cell r="P243" t="str">
            <v>N/A</v>
          </cell>
          <cell r="Q243" t="str">
            <v>N/A</v>
          </cell>
          <cell r="R243" t="str">
            <v>N/A</v>
          </cell>
          <cell r="S243" t="str">
            <v>N/A</v>
          </cell>
          <cell r="T243" t="str">
            <v>N/A</v>
          </cell>
          <cell r="U243" t="str">
            <v>N/A</v>
          </cell>
          <cell r="V243" t="str">
            <v>N/A</v>
          </cell>
          <cell r="W243" t="str">
            <v>N/A</v>
          </cell>
          <cell r="X243" t="str">
            <v>N/A</v>
          </cell>
          <cell r="Y243" t="str">
            <v>N/A</v>
          </cell>
          <cell r="Z243" t="str">
            <v>N/A</v>
          </cell>
        </row>
        <row r="244">
          <cell r="J244" t="str">
            <v>N/A</v>
          </cell>
          <cell r="K244" t="str">
            <v>N/A</v>
          </cell>
          <cell r="L244" t="str">
            <v>N/A</v>
          </cell>
          <cell r="M244" t="str">
            <v>N/A</v>
          </cell>
          <cell r="N244" t="str">
            <v>N/A</v>
          </cell>
          <cell r="O244" t="str">
            <v>N/A</v>
          </cell>
          <cell r="P244" t="str">
            <v>N/A</v>
          </cell>
          <cell r="Q244" t="str">
            <v>N/A</v>
          </cell>
          <cell r="R244" t="str">
            <v>N/A</v>
          </cell>
          <cell r="S244" t="str">
            <v>N/A</v>
          </cell>
          <cell r="T244" t="str">
            <v>N/A</v>
          </cell>
          <cell r="U244" t="str">
            <v>N/A</v>
          </cell>
          <cell r="V244" t="str">
            <v>N/A</v>
          </cell>
          <cell r="W244" t="str">
            <v>N/A</v>
          </cell>
          <cell r="X244" t="str">
            <v>N/A</v>
          </cell>
          <cell r="Y244" t="str">
            <v>N/A</v>
          </cell>
          <cell r="Z244" t="str">
            <v>N/A</v>
          </cell>
        </row>
        <row r="245">
          <cell r="J245" t="str">
            <v>N/A</v>
          </cell>
          <cell r="K245" t="str">
            <v>N/A</v>
          </cell>
          <cell r="L245" t="str">
            <v>N/A</v>
          </cell>
          <cell r="M245" t="str">
            <v>N/A</v>
          </cell>
          <cell r="N245" t="str">
            <v>N/A</v>
          </cell>
          <cell r="O245" t="str">
            <v>N/A</v>
          </cell>
          <cell r="P245" t="str">
            <v>N/A</v>
          </cell>
          <cell r="Q245" t="str">
            <v>N/A</v>
          </cell>
          <cell r="R245" t="str">
            <v>N/A</v>
          </cell>
          <cell r="S245" t="str">
            <v>N/A</v>
          </cell>
          <cell r="T245" t="str">
            <v>N/A</v>
          </cell>
          <cell r="U245" t="str">
            <v>N/A</v>
          </cell>
          <cell r="V245" t="str">
            <v>N/A</v>
          </cell>
          <cell r="W245" t="str">
            <v>N/A</v>
          </cell>
          <cell r="X245" t="str">
            <v>N/A</v>
          </cell>
          <cell r="Y245" t="str">
            <v>N/A</v>
          </cell>
          <cell r="Z245" t="str">
            <v>N/A</v>
          </cell>
        </row>
        <row r="246">
          <cell r="J246" t="str">
            <v>N/A</v>
          </cell>
          <cell r="K246" t="str">
            <v>N/A</v>
          </cell>
          <cell r="L246" t="str">
            <v>N/A</v>
          </cell>
          <cell r="M246" t="str">
            <v>N/A</v>
          </cell>
          <cell r="N246" t="str">
            <v>N/A</v>
          </cell>
          <cell r="O246" t="str">
            <v>N/A</v>
          </cell>
          <cell r="P246" t="str">
            <v>N/A</v>
          </cell>
          <cell r="Q246" t="str">
            <v>N/A</v>
          </cell>
          <cell r="R246" t="str">
            <v>N/A</v>
          </cell>
          <cell r="S246" t="str">
            <v>N/A</v>
          </cell>
          <cell r="T246" t="str">
            <v>N/A</v>
          </cell>
          <cell r="U246" t="str">
            <v>N/A</v>
          </cell>
          <cell r="V246" t="str">
            <v>N/A</v>
          </cell>
          <cell r="W246" t="str">
            <v>N/A</v>
          </cell>
          <cell r="X246" t="str">
            <v>N/A</v>
          </cell>
          <cell r="Y246" t="str">
            <v>N/A</v>
          </cell>
          <cell r="Z246" t="str">
            <v>N/A</v>
          </cell>
        </row>
        <row r="247">
          <cell r="J247" t="str">
            <v>N/A</v>
          </cell>
          <cell r="K247" t="str">
            <v>N/A</v>
          </cell>
          <cell r="L247" t="str">
            <v>N/A</v>
          </cell>
          <cell r="M247" t="str">
            <v>N/A</v>
          </cell>
          <cell r="N247" t="str">
            <v>N/A</v>
          </cell>
          <cell r="O247" t="str">
            <v>N/A</v>
          </cell>
          <cell r="P247" t="str">
            <v>N/A</v>
          </cell>
          <cell r="Q247" t="str">
            <v>N/A</v>
          </cell>
          <cell r="R247" t="str">
            <v>N/A</v>
          </cell>
          <cell r="S247" t="str">
            <v>N/A</v>
          </cell>
          <cell r="T247" t="str">
            <v>N/A</v>
          </cell>
          <cell r="U247" t="str">
            <v>N/A</v>
          </cell>
          <cell r="V247" t="str">
            <v>N/A</v>
          </cell>
          <cell r="W247" t="str">
            <v>N/A</v>
          </cell>
          <cell r="X247" t="str">
            <v>N/A</v>
          </cell>
          <cell r="Y247" t="str">
            <v>N/A</v>
          </cell>
          <cell r="Z247" t="str">
            <v>N/A</v>
          </cell>
        </row>
        <row r="248">
          <cell r="J248" t="str">
            <v>N/A</v>
          </cell>
          <cell r="K248" t="str">
            <v>N/A</v>
          </cell>
          <cell r="L248" t="str">
            <v>N/A</v>
          </cell>
          <cell r="M248" t="str">
            <v>N/A</v>
          </cell>
          <cell r="N248" t="str">
            <v>N/A</v>
          </cell>
          <cell r="O248" t="str">
            <v>N/A</v>
          </cell>
          <cell r="P248" t="str">
            <v>N/A</v>
          </cell>
          <cell r="Q248" t="str">
            <v>N/A</v>
          </cell>
          <cell r="R248" t="str">
            <v>N/A</v>
          </cell>
          <cell r="S248" t="str">
            <v>N/A</v>
          </cell>
          <cell r="T248" t="str">
            <v>N/A</v>
          </cell>
          <cell r="U248" t="str">
            <v>N/A</v>
          </cell>
          <cell r="V248" t="str">
            <v>N/A</v>
          </cell>
          <cell r="W248" t="str">
            <v>N/A</v>
          </cell>
          <cell r="X248" t="str">
            <v>N/A</v>
          </cell>
          <cell r="Y248" t="str">
            <v>N/A</v>
          </cell>
          <cell r="Z248" t="str">
            <v>N/A</v>
          </cell>
        </row>
        <row r="249">
          <cell r="J249" t="str">
            <v>N/A</v>
          </cell>
          <cell r="K249" t="str">
            <v>N/A</v>
          </cell>
          <cell r="L249" t="str">
            <v>N/A</v>
          </cell>
          <cell r="M249" t="str">
            <v>N/A</v>
          </cell>
          <cell r="N249" t="str">
            <v>N/A</v>
          </cell>
          <cell r="O249" t="str">
            <v>N/A</v>
          </cell>
          <cell r="P249" t="str">
            <v>N/A</v>
          </cell>
          <cell r="Q249" t="str">
            <v>N/A</v>
          </cell>
          <cell r="R249" t="str">
            <v>N/A</v>
          </cell>
          <cell r="S249" t="str">
            <v>N/A</v>
          </cell>
          <cell r="T249" t="str">
            <v>N/A</v>
          </cell>
          <cell r="U249" t="str">
            <v>N/A</v>
          </cell>
          <cell r="V249" t="str">
            <v>N/A</v>
          </cell>
          <cell r="W249" t="str">
            <v>N/A</v>
          </cell>
          <cell r="X249" t="str">
            <v>N/A</v>
          </cell>
          <cell r="Y249" t="str">
            <v>N/A</v>
          </cell>
          <cell r="Z249" t="str">
            <v>N/A</v>
          </cell>
        </row>
        <row r="250">
          <cell r="J250" t="str">
            <v>N/A</v>
          </cell>
          <cell r="K250" t="str">
            <v>N/A</v>
          </cell>
          <cell r="L250" t="str">
            <v>N/A</v>
          </cell>
          <cell r="M250" t="str">
            <v>N/A</v>
          </cell>
          <cell r="N250" t="str">
            <v>N/A</v>
          </cell>
          <cell r="O250" t="str">
            <v>N/A</v>
          </cell>
          <cell r="P250" t="str">
            <v>N/A</v>
          </cell>
          <cell r="Q250" t="str">
            <v>N/A</v>
          </cell>
          <cell r="R250" t="str">
            <v>N/A</v>
          </cell>
          <cell r="S250" t="str">
            <v>N/A</v>
          </cell>
          <cell r="T250" t="str">
            <v>N/A</v>
          </cell>
          <cell r="U250" t="str">
            <v>N/A</v>
          </cell>
          <cell r="V250" t="str">
            <v>N/A</v>
          </cell>
          <cell r="W250" t="str">
            <v>N/A</v>
          </cell>
          <cell r="X250" t="str">
            <v>N/A</v>
          </cell>
          <cell r="Y250" t="str">
            <v>N/A</v>
          </cell>
          <cell r="Z250" t="str">
            <v>N/A</v>
          </cell>
        </row>
        <row r="251">
          <cell r="J251" t="str">
            <v>N/A</v>
          </cell>
          <cell r="K251" t="str">
            <v>N/A</v>
          </cell>
          <cell r="L251" t="str">
            <v>N/A</v>
          </cell>
          <cell r="M251" t="str">
            <v>N/A</v>
          </cell>
          <cell r="N251" t="str">
            <v>N/A</v>
          </cell>
          <cell r="O251" t="str">
            <v>N/A</v>
          </cell>
          <cell r="P251" t="str">
            <v>N/A</v>
          </cell>
          <cell r="Q251" t="str">
            <v>N/A</v>
          </cell>
          <cell r="R251" t="str">
            <v>N/A</v>
          </cell>
          <cell r="S251" t="str">
            <v>N/A</v>
          </cell>
          <cell r="T251" t="str">
            <v>N/A</v>
          </cell>
          <cell r="U251" t="str">
            <v>N/A</v>
          </cell>
          <cell r="V251" t="str">
            <v>N/A</v>
          </cell>
          <cell r="W251" t="str">
            <v>N/A</v>
          </cell>
          <cell r="X251" t="str">
            <v>N/A</v>
          </cell>
          <cell r="Y251" t="str">
            <v>N/A</v>
          </cell>
          <cell r="Z251" t="str">
            <v>N/A</v>
          </cell>
        </row>
        <row r="252">
          <cell r="J252" t="str">
            <v>N/A</v>
          </cell>
          <cell r="K252" t="str">
            <v>N/A</v>
          </cell>
          <cell r="L252" t="str">
            <v>N/A</v>
          </cell>
          <cell r="M252" t="str">
            <v>N/A</v>
          </cell>
          <cell r="N252" t="str">
            <v>N/A</v>
          </cell>
          <cell r="O252" t="str">
            <v>N/A</v>
          </cell>
          <cell r="P252" t="str">
            <v>N/A</v>
          </cell>
          <cell r="Q252" t="str">
            <v>N/A</v>
          </cell>
          <cell r="R252" t="str">
            <v>N/A</v>
          </cell>
          <cell r="S252" t="str">
            <v>N/A</v>
          </cell>
          <cell r="T252" t="str">
            <v>N/A</v>
          </cell>
          <cell r="U252" t="str">
            <v>N/A</v>
          </cell>
          <cell r="V252" t="str">
            <v>N/A</v>
          </cell>
          <cell r="W252" t="str">
            <v>N/A</v>
          </cell>
          <cell r="X252" t="str">
            <v>N/A</v>
          </cell>
          <cell r="Y252" t="str">
            <v>N/A</v>
          </cell>
          <cell r="Z252" t="str">
            <v>N/A</v>
          </cell>
        </row>
        <row r="253">
          <cell r="J253" t="str">
            <v>N/A</v>
          </cell>
          <cell r="K253" t="str">
            <v>N/A</v>
          </cell>
          <cell r="L253" t="str">
            <v>N/A</v>
          </cell>
          <cell r="M253" t="str">
            <v>N/A</v>
          </cell>
          <cell r="N253" t="str">
            <v>N/A</v>
          </cell>
          <cell r="O253" t="str">
            <v>N/A</v>
          </cell>
          <cell r="P253" t="str">
            <v>N/A</v>
          </cell>
          <cell r="Q253" t="str">
            <v>N/A</v>
          </cell>
          <cell r="R253" t="str">
            <v>N/A</v>
          </cell>
          <cell r="S253" t="str">
            <v>N/A</v>
          </cell>
          <cell r="T253" t="str">
            <v>N/A</v>
          </cell>
          <cell r="U253" t="str">
            <v>N/A</v>
          </cell>
          <cell r="V253" t="str">
            <v>N/A</v>
          </cell>
          <cell r="W253" t="str">
            <v>N/A</v>
          </cell>
          <cell r="X253" t="str">
            <v>N/A</v>
          </cell>
          <cell r="Y253" t="str">
            <v>N/A</v>
          </cell>
          <cell r="Z253" t="str">
            <v>N/A</v>
          </cell>
        </row>
        <row r="254">
          <cell r="J254" t="str">
            <v>N/A</v>
          </cell>
          <cell r="K254" t="str">
            <v>N/A</v>
          </cell>
          <cell r="L254" t="str">
            <v>N/A</v>
          </cell>
          <cell r="M254" t="str">
            <v>N/A</v>
          </cell>
          <cell r="N254" t="str">
            <v>N/A</v>
          </cell>
          <cell r="O254" t="str">
            <v>N/A</v>
          </cell>
          <cell r="P254" t="str">
            <v>N/A</v>
          </cell>
          <cell r="Q254" t="str">
            <v>N/A</v>
          </cell>
          <cell r="R254" t="str">
            <v>N/A</v>
          </cell>
          <cell r="S254" t="str">
            <v>N/A</v>
          </cell>
          <cell r="T254" t="str">
            <v>N/A</v>
          </cell>
          <cell r="U254" t="str">
            <v>N/A</v>
          </cell>
          <cell r="V254" t="str">
            <v>N/A</v>
          </cell>
          <cell r="W254" t="str">
            <v>N/A</v>
          </cell>
          <cell r="X254" t="str">
            <v>N/A</v>
          </cell>
          <cell r="Y254" t="str">
            <v>N/A</v>
          </cell>
          <cell r="Z254" t="str">
            <v>N/A</v>
          </cell>
        </row>
        <row r="255">
          <cell r="J255" t="str">
            <v>N/A</v>
          </cell>
          <cell r="K255" t="str">
            <v>N/A</v>
          </cell>
          <cell r="L255" t="str">
            <v>N/A</v>
          </cell>
          <cell r="M255" t="str">
            <v>N/A</v>
          </cell>
          <cell r="N255" t="str">
            <v>N/A</v>
          </cell>
          <cell r="O255" t="str">
            <v>N/A</v>
          </cell>
          <cell r="P255" t="str">
            <v>N/A</v>
          </cell>
          <cell r="Q255" t="str">
            <v>N/A</v>
          </cell>
          <cell r="R255" t="str">
            <v>N/A</v>
          </cell>
          <cell r="S255" t="str">
            <v>N/A</v>
          </cell>
          <cell r="T255" t="str">
            <v>N/A</v>
          </cell>
          <cell r="U255" t="str">
            <v>N/A</v>
          </cell>
          <cell r="V255" t="str">
            <v>N/A</v>
          </cell>
          <cell r="W255" t="str">
            <v>N/A</v>
          </cell>
          <cell r="X255" t="str">
            <v>N/A</v>
          </cell>
          <cell r="Y255" t="str">
            <v>N/A</v>
          </cell>
          <cell r="Z255" t="str">
            <v>N/A</v>
          </cell>
        </row>
        <row r="256">
          <cell r="J256" t="str">
            <v>N/A</v>
          </cell>
          <cell r="K256" t="str">
            <v>N/A</v>
          </cell>
          <cell r="L256" t="str">
            <v>N/A</v>
          </cell>
          <cell r="M256" t="str">
            <v>N/A</v>
          </cell>
          <cell r="N256" t="str">
            <v>N/A</v>
          </cell>
          <cell r="O256" t="str">
            <v>N/A</v>
          </cell>
          <cell r="P256" t="str">
            <v>N/A</v>
          </cell>
          <cell r="Q256" t="str">
            <v>N/A</v>
          </cell>
          <cell r="R256" t="str">
            <v>N/A</v>
          </cell>
          <cell r="S256" t="str">
            <v>N/A</v>
          </cell>
          <cell r="T256" t="str">
            <v>N/A</v>
          </cell>
          <cell r="U256" t="str">
            <v>N/A</v>
          </cell>
          <cell r="V256" t="str">
            <v>N/A</v>
          </cell>
          <cell r="W256" t="str">
            <v>N/A</v>
          </cell>
          <cell r="X256" t="str">
            <v>N/A</v>
          </cell>
          <cell r="Y256" t="str">
            <v>N/A</v>
          </cell>
          <cell r="Z256" t="str">
            <v>N/A</v>
          </cell>
        </row>
        <row r="257">
          <cell r="J257" t="str">
            <v>N/A</v>
          </cell>
          <cell r="K257" t="str">
            <v>N/A</v>
          </cell>
          <cell r="L257" t="str">
            <v>N/A</v>
          </cell>
          <cell r="M257" t="str">
            <v>N/A</v>
          </cell>
          <cell r="N257" t="str">
            <v>N/A</v>
          </cell>
          <cell r="O257" t="str">
            <v>N/A</v>
          </cell>
          <cell r="P257" t="str">
            <v>N/A</v>
          </cell>
          <cell r="Q257" t="str">
            <v>N/A</v>
          </cell>
          <cell r="R257" t="str">
            <v>N/A</v>
          </cell>
          <cell r="S257" t="str">
            <v>N/A</v>
          </cell>
          <cell r="T257" t="str">
            <v>N/A</v>
          </cell>
          <cell r="U257" t="str">
            <v>N/A</v>
          </cell>
          <cell r="V257" t="str">
            <v>N/A</v>
          </cell>
          <cell r="W257" t="str">
            <v>N/A</v>
          </cell>
          <cell r="X257" t="str">
            <v>N/A</v>
          </cell>
          <cell r="Y257" t="str">
            <v>N/A</v>
          </cell>
          <cell r="Z257" t="str">
            <v>N/A</v>
          </cell>
        </row>
        <row r="258">
          <cell r="J258" t="str">
            <v>N/A</v>
          </cell>
          <cell r="K258" t="str">
            <v>N/A</v>
          </cell>
          <cell r="L258" t="str">
            <v>N/A</v>
          </cell>
          <cell r="M258" t="str">
            <v>N/A</v>
          </cell>
          <cell r="N258" t="str">
            <v>N/A</v>
          </cell>
          <cell r="O258" t="str">
            <v>N/A</v>
          </cell>
          <cell r="P258" t="str">
            <v>N/A</v>
          </cell>
          <cell r="Q258" t="str">
            <v>N/A</v>
          </cell>
          <cell r="R258" t="str">
            <v>N/A</v>
          </cell>
          <cell r="S258" t="str">
            <v>N/A</v>
          </cell>
          <cell r="T258" t="str">
            <v>N/A</v>
          </cell>
          <cell r="U258" t="str">
            <v>N/A</v>
          </cell>
          <cell r="V258" t="str">
            <v>N/A</v>
          </cell>
          <cell r="W258" t="str">
            <v>N/A</v>
          </cell>
          <cell r="X258" t="str">
            <v>N/A</v>
          </cell>
          <cell r="Y258" t="str">
            <v>N/A</v>
          </cell>
          <cell r="Z258" t="str">
            <v>N/A</v>
          </cell>
        </row>
        <row r="259">
          <cell r="J259" t="str">
            <v>N/A</v>
          </cell>
          <cell r="K259" t="str">
            <v>N/A</v>
          </cell>
          <cell r="L259" t="str">
            <v>N/A</v>
          </cell>
          <cell r="M259" t="str">
            <v>N/A</v>
          </cell>
          <cell r="N259" t="str">
            <v>N/A</v>
          </cell>
          <cell r="O259" t="str">
            <v>N/A</v>
          </cell>
          <cell r="P259" t="str">
            <v>N/A</v>
          </cell>
          <cell r="Q259" t="str">
            <v>N/A</v>
          </cell>
          <cell r="R259" t="str">
            <v>N/A</v>
          </cell>
          <cell r="S259" t="str">
            <v>N/A</v>
          </cell>
          <cell r="T259" t="str">
            <v>N/A</v>
          </cell>
          <cell r="U259" t="str">
            <v>N/A</v>
          </cell>
          <cell r="V259" t="str">
            <v>N/A</v>
          </cell>
          <cell r="W259" t="str">
            <v>N/A</v>
          </cell>
          <cell r="X259" t="str">
            <v>N/A</v>
          </cell>
          <cell r="Y259" t="str">
            <v>N/A</v>
          </cell>
          <cell r="Z259" t="str">
            <v>N/A</v>
          </cell>
        </row>
        <row r="260">
          <cell r="J260" t="str">
            <v>N/A</v>
          </cell>
          <cell r="K260" t="str">
            <v>N/A</v>
          </cell>
          <cell r="L260" t="str">
            <v>N/A</v>
          </cell>
          <cell r="M260" t="str">
            <v>N/A</v>
          </cell>
          <cell r="N260" t="str">
            <v>N/A</v>
          </cell>
          <cell r="O260" t="str">
            <v>N/A</v>
          </cell>
          <cell r="P260" t="str">
            <v>N/A</v>
          </cell>
          <cell r="Q260" t="str">
            <v>N/A</v>
          </cell>
          <cell r="R260" t="str">
            <v>N/A</v>
          </cell>
          <cell r="S260" t="str">
            <v>N/A</v>
          </cell>
          <cell r="T260" t="str">
            <v>N/A</v>
          </cell>
          <cell r="U260" t="str">
            <v>N/A</v>
          </cell>
          <cell r="V260" t="str">
            <v>N/A</v>
          </cell>
          <cell r="W260" t="str">
            <v>N/A</v>
          </cell>
          <cell r="X260" t="str">
            <v>N/A</v>
          </cell>
          <cell r="Y260" t="str">
            <v>N/A</v>
          </cell>
          <cell r="Z260" t="str">
            <v>N/A</v>
          </cell>
        </row>
        <row r="261">
          <cell r="J261" t="str">
            <v>N/A</v>
          </cell>
          <cell r="K261" t="str">
            <v>N/A</v>
          </cell>
          <cell r="L261" t="str">
            <v>N/A</v>
          </cell>
          <cell r="M261" t="str">
            <v>N/A</v>
          </cell>
          <cell r="N261" t="str">
            <v>N/A</v>
          </cell>
          <cell r="O261" t="str">
            <v>N/A</v>
          </cell>
          <cell r="P261" t="str">
            <v>N/A</v>
          </cell>
          <cell r="Q261" t="str">
            <v>N/A</v>
          </cell>
          <cell r="R261" t="str">
            <v>N/A</v>
          </cell>
          <cell r="S261" t="str">
            <v>N/A</v>
          </cell>
          <cell r="T261" t="str">
            <v>N/A</v>
          </cell>
          <cell r="U261" t="str">
            <v>N/A</v>
          </cell>
          <cell r="V261" t="str">
            <v>N/A</v>
          </cell>
          <cell r="W261" t="str">
            <v>N/A</v>
          </cell>
          <cell r="X261" t="str">
            <v>N/A</v>
          </cell>
          <cell r="Y261" t="str">
            <v>N/A</v>
          </cell>
          <cell r="Z261" t="str">
            <v>N/A</v>
          </cell>
        </row>
        <row r="262">
          <cell r="J262" t="str">
            <v>N/A</v>
          </cell>
          <cell r="K262" t="str">
            <v>N/A</v>
          </cell>
          <cell r="L262" t="str">
            <v>N/A</v>
          </cell>
          <cell r="M262" t="str">
            <v>N/A</v>
          </cell>
          <cell r="N262" t="str">
            <v>N/A</v>
          </cell>
          <cell r="O262" t="str">
            <v>N/A</v>
          </cell>
          <cell r="P262" t="str">
            <v>N/A</v>
          </cell>
          <cell r="Q262" t="str">
            <v>N/A</v>
          </cell>
          <cell r="R262" t="str">
            <v>N/A</v>
          </cell>
          <cell r="S262" t="str">
            <v>N/A</v>
          </cell>
          <cell r="T262" t="str">
            <v>N/A</v>
          </cell>
          <cell r="U262" t="str">
            <v>N/A</v>
          </cell>
          <cell r="V262" t="str">
            <v>N/A</v>
          </cell>
          <cell r="W262" t="str">
            <v>N/A</v>
          </cell>
          <cell r="X262" t="str">
            <v>N/A</v>
          </cell>
          <cell r="Y262" t="str">
            <v>N/A</v>
          </cell>
          <cell r="Z262" t="str">
            <v>N/A</v>
          </cell>
        </row>
        <row r="263">
          <cell r="J263" t="str">
            <v>N/A</v>
          </cell>
          <cell r="K263" t="str">
            <v>N/A</v>
          </cell>
          <cell r="L263" t="str">
            <v>N/A</v>
          </cell>
          <cell r="M263" t="str">
            <v>N/A</v>
          </cell>
          <cell r="N263" t="str">
            <v>N/A</v>
          </cell>
          <cell r="O263" t="str">
            <v>N/A</v>
          </cell>
          <cell r="P263" t="str">
            <v>N/A</v>
          </cell>
          <cell r="Q263" t="str">
            <v>N/A</v>
          </cell>
          <cell r="R263" t="str">
            <v>N/A</v>
          </cell>
          <cell r="S263" t="str">
            <v>N/A</v>
          </cell>
          <cell r="T263" t="str">
            <v>N/A</v>
          </cell>
          <cell r="U263" t="str">
            <v>N/A</v>
          </cell>
          <cell r="V263" t="str">
            <v>N/A</v>
          </cell>
          <cell r="W263" t="str">
            <v>N/A</v>
          </cell>
          <cell r="X263" t="str">
            <v>N/A</v>
          </cell>
          <cell r="Y263" t="str">
            <v>N/A</v>
          </cell>
          <cell r="Z263" t="str">
            <v>N/A</v>
          </cell>
        </row>
        <row r="264">
          <cell r="J264" t="str">
            <v>N/A</v>
          </cell>
          <cell r="K264" t="str">
            <v>N/A</v>
          </cell>
          <cell r="L264" t="str">
            <v>N/A</v>
          </cell>
          <cell r="M264" t="str">
            <v>N/A</v>
          </cell>
          <cell r="N264" t="str">
            <v>N/A</v>
          </cell>
          <cell r="O264" t="str">
            <v>N/A</v>
          </cell>
          <cell r="P264" t="str">
            <v>N/A</v>
          </cell>
          <cell r="Q264" t="str">
            <v>N/A</v>
          </cell>
          <cell r="R264" t="str">
            <v>N/A</v>
          </cell>
          <cell r="S264" t="str">
            <v>N/A</v>
          </cell>
          <cell r="T264" t="str">
            <v>N/A</v>
          </cell>
          <cell r="U264" t="str">
            <v>N/A</v>
          </cell>
          <cell r="V264" t="str">
            <v>N/A</v>
          </cell>
          <cell r="W264" t="str">
            <v>N/A</v>
          </cell>
          <cell r="X264" t="str">
            <v>N/A</v>
          </cell>
          <cell r="Y264" t="str">
            <v>N/A</v>
          </cell>
          <cell r="Z264" t="str">
            <v>N/A</v>
          </cell>
        </row>
        <row r="265">
          <cell r="J265" t="str">
            <v>N/A</v>
          </cell>
          <cell r="K265" t="str">
            <v>N/A</v>
          </cell>
          <cell r="L265" t="str">
            <v>N/A</v>
          </cell>
          <cell r="M265" t="str">
            <v>N/A</v>
          </cell>
          <cell r="N265" t="str">
            <v>N/A</v>
          </cell>
          <cell r="O265" t="str">
            <v>N/A</v>
          </cell>
          <cell r="P265" t="str">
            <v>N/A</v>
          </cell>
          <cell r="Q265" t="str">
            <v>N/A</v>
          </cell>
          <cell r="R265" t="str">
            <v>N/A</v>
          </cell>
          <cell r="S265" t="str">
            <v>N/A</v>
          </cell>
          <cell r="T265" t="str">
            <v>N/A</v>
          </cell>
          <cell r="U265" t="str">
            <v>N/A</v>
          </cell>
          <cell r="V265" t="str">
            <v>N/A</v>
          </cell>
          <cell r="W265" t="str">
            <v>N/A</v>
          </cell>
          <cell r="X265" t="str">
            <v>N/A</v>
          </cell>
          <cell r="Y265" t="str">
            <v>N/A</v>
          </cell>
          <cell r="Z265" t="str">
            <v>N/A</v>
          </cell>
        </row>
        <row r="266">
          <cell r="J266" t="str">
            <v>N/A</v>
          </cell>
          <cell r="K266" t="str">
            <v>N/A</v>
          </cell>
          <cell r="L266" t="str">
            <v>N/A</v>
          </cell>
          <cell r="M266" t="str">
            <v>N/A</v>
          </cell>
          <cell r="N266" t="str">
            <v>N/A</v>
          </cell>
          <cell r="O266" t="str">
            <v>N/A</v>
          </cell>
          <cell r="P266" t="str">
            <v>N/A</v>
          </cell>
          <cell r="Q266" t="str">
            <v>N/A</v>
          </cell>
          <cell r="R266" t="str">
            <v>N/A</v>
          </cell>
          <cell r="S266" t="str">
            <v>N/A</v>
          </cell>
          <cell r="T266" t="str">
            <v>N/A</v>
          </cell>
          <cell r="U266" t="str">
            <v>N/A</v>
          </cell>
          <cell r="V266" t="str">
            <v>N/A</v>
          </cell>
          <cell r="W266" t="str">
            <v>N/A</v>
          </cell>
          <cell r="X266" t="str">
            <v>N/A</v>
          </cell>
          <cell r="Y266" t="str">
            <v>N/A</v>
          </cell>
          <cell r="Z266" t="str">
            <v>N/A</v>
          </cell>
        </row>
        <row r="267">
          <cell r="J267" t="str">
            <v>N/A</v>
          </cell>
          <cell r="K267" t="str">
            <v>N/A</v>
          </cell>
          <cell r="L267" t="str">
            <v>N/A</v>
          </cell>
          <cell r="M267" t="str">
            <v>N/A</v>
          </cell>
          <cell r="N267" t="str">
            <v>N/A</v>
          </cell>
          <cell r="O267" t="str">
            <v>N/A</v>
          </cell>
          <cell r="P267" t="str">
            <v>N/A</v>
          </cell>
          <cell r="Q267" t="str">
            <v>N/A</v>
          </cell>
          <cell r="R267" t="str">
            <v>N/A</v>
          </cell>
          <cell r="S267" t="str">
            <v>N/A</v>
          </cell>
          <cell r="T267" t="str">
            <v>N/A</v>
          </cell>
          <cell r="U267" t="str">
            <v>N/A</v>
          </cell>
          <cell r="V267" t="str">
            <v>N/A</v>
          </cell>
          <cell r="W267" t="str">
            <v>N/A</v>
          </cell>
          <cell r="X267" t="str">
            <v>N/A</v>
          </cell>
          <cell r="Y267" t="str">
            <v>N/A</v>
          </cell>
          <cell r="Z267" t="str">
            <v>N/A</v>
          </cell>
        </row>
        <row r="268">
          <cell r="J268" t="str">
            <v>N/A</v>
          </cell>
          <cell r="K268" t="str">
            <v>N/A</v>
          </cell>
          <cell r="L268" t="str">
            <v>N/A</v>
          </cell>
          <cell r="M268" t="str">
            <v>N/A</v>
          </cell>
          <cell r="N268" t="str">
            <v>N/A</v>
          </cell>
          <cell r="O268" t="str">
            <v>N/A</v>
          </cell>
          <cell r="P268" t="str">
            <v>N/A</v>
          </cell>
          <cell r="Q268" t="str">
            <v>N/A</v>
          </cell>
          <cell r="R268" t="str">
            <v>N/A</v>
          </cell>
          <cell r="S268" t="str">
            <v>N/A</v>
          </cell>
          <cell r="T268" t="str">
            <v>N/A</v>
          </cell>
          <cell r="U268" t="str">
            <v>N/A</v>
          </cell>
          <cell r="V268" t="str">
            <v>N/A</v>
          </cell>
          <cell r="W268" t="str">
            <v>N/A</v>
          </cell>
          <cell r="X268" t="str">
            <v>N/A</v>
          </cell>
          <cell r="Y268" t="str">
            <v>N/A</v>
          </cell>
          <cell r="Z268" t="str">
            <v>N/A</v>
          </cell>
        </row>
        <row r="269">
          <cell r="J269" t="str">
            <v>N/A</v>
          </cell>
          <cell r="K269" t="str">
            <v>N/A</v>
          </cell>
          <cell r="L269" t="str">
            <v>N/A</v>
          </cell>
          <cell r="M269" t="str">
            <v>N/A</v>
          </cell>
          <cell r="N269" t="str">
            <v>N/A</v>
          </cell>
          <cell r="O269" t="str">
            <v>N/A</v>
          </cell>
          <cell r="P269" t="str">
            <v>N/A</v>
          </cell>
          <cell r="Q269" t="str">
            <v>N/A</v>
          </cell>
          <cell r="R269" t="str">
            <v>N/A</v>
          </cell>
          <cell r="S269" t="str">
            <v>N/A</v>
          </cell>
          <cell r="T269" t="str">
            <v>N/A</v>
          </cell>
          <cell r="U269" t="str">
            <v>N/A</v>
          </cell>
          <cell r="V269" t="str">
            <v>N/A</v>
          </cell>
          <cell r="W269" t="str">
            <v>N/A</v>
          </cell>
          <cell r="X269" t="str">
            <v>N/A</v>
          </cell>
          <cell r="Y269" t="str">
            <v>N/A</v>
          </cell>
          <cell r="Z269" t="str">
            <v>N/A</v>
          </cell>
        </row>
        <row r="270">
          <cell r="J270" t="str">
            <v>N/A</v>
          </cell>
          <cell r="K270" t="str">
            <v>N/A</v>
          </cell>
          <cell r="L270" t="str">
            <v>N/A</v>
          </cell>
          <cell r="M270" t="str">
            <v>N/A</v>
          </cell>
          <cell r="N270" t="str">
            <v>N/A</v>
          </cell>
          <cell r="O270" t="str">
            <v>N/A</v>
          </cell>
          <cell r="P270" t="str">
            <v>N/A</v>
          </cell>
          <cell r="Q270" t="str">
            <v>N/A</v>
          </cell>
          <cell r="R270" t="str">
            <v>N/A</v>
          </cell>
          <cell r="S270" t="str">
            <v>N/A</v>
          </cell>
          <cell r="T270" t="str">
            <v>N/A</v>
          </cell>
          <cell r="U270" t="str">
            <v>N/A</v>
          </cell>
          <cell r="V270" t="str">
            <v>N/A</v>
          </cell>
          <cell r="W270" t="str">
            <v>N/A</v>
          </cell>
          <cell r="X270" t="str">
            <v>N/A</v>
          </cell>
          <cell r="Y270" t="str">
            <v>N/A</v>
          </cell>
          <cell r="Z270" t="str">
            <v>N/A</v>
          </cell>
        </row>
        <row r="271">
          <cell r="J271" t="str">
            <v>N/A</v>
          </cell>
          <cell r="K271" t="str">
            <v>N/A</v>
          </cell>
          <cell r="L271" t="str">
            <v>N/A</v>
          </cell>
          <cell r="M271" t="str">
            <v>N/A</v>
          </cell>
          <cell r="N271" t="str">
            <v>N/A</v>
          </cell>
          <cell r="O271" t="str">
            <v>N/A</v>
          </cell>
          <cell r="P271" t="str">
            <v>N/A</v>
          </cell>
          <cell r="Q271" t="str">
            <v>N/A</v>
          </cell>
          <cell r="R271" t="str">
            <v>N/A</v>
          </cell>
          <cell r="S271" t="str">
            <v>N/A</v>
          </cell>
          <cell r="T271" t="str">
            <v>N/A</v>
          </cell>
          <cell r="U271" t="str">
            <v>N/A</v>
          </cell>
          <cell r="V271" t="str">
            <v>N/A</v>
          </cell>
          <cell r="W271" t="str">
            <v>N/A</v>
          </cell>
          <cell r="X271" t="str">
            <v>N/A</v>
          </cell>
          <cell r="Y271" t="str">
            <v>N/A</v>
          </cell>
          <cell r="Z271" t="str">
            <v>N/A</v>
          </cell>
        </row>
        <row r="272">
          <cell r="J272" t="str">
            <v>N/A</v>
          </cell>
          <cell r="K272" t="str">
            <v>N/A</v>
          </cell>
          <cell r="L272" t="str">
            <v>N/A</v>
          </cell>
          <cell r="M272" t="str">
            <v>N/A</v>
          </cell>
          <cell r="N272" t="str">
            <v>N/A</v>
          </cell>
          <cell r="O272" t="str">
            <v>N/A</v>
          </cell>
          <cell r="P272" t="str">
            <v>N/A</v>
          </cell>
          <cell r="Q272" t="str">
            <v>N/A</v>
          </cell>
          <cell r="R272" t="str">
            <v>N/A</v>
          </cell>
          <cell r="S272" t="str">
            <v>N/A</v>
          </cell>
          <cell r="T272" t="str">
            <v>N/A</v>
          </cell>
          <cell r="U272" t="str">
            <v>N/A</v>
          </cell>
          <cell r="V272" t="str">
            <v>N/A</v>
          </cell>
          <cell r="W272" t="str">
            <v>N/A</v>
          </cell>
          <cell r="X272" t="str">
            <v>N/A</v>
          </cell>
          <cell r="Y272" t="str">
            <v>N/A</v>
          </cell>
          <cell r="Z272" t="str">
            <v>N/A</v>
          </cell>
        </row>
        <row r="273">
          <cell r="J273" t="str">
            <v>N/A</v>
          </cell>
          <cell r="K273" t="str">
            <v>N/A</v>
          </cell>
          <cell r="L273" t="str">
            <v>N/A</v>
          </cell>
          <cell r="M273" t="str">
            <v>N/A</v>
          </cell>
          <cell r="N273" t="str">
            <v>N/A</v>
          </cell>
          <cell r="O273" t="str">
            <v>N/A</v>
          </cell>
          <cell r="P273" t="str">
            <v>N/A</v>
          </cell>
          <cell r="Q273" t="str">
            <v>N/A</v>
          </cell>
          <cell r="R273" t="str">
            <v>N/A</v>
          </cell>
          <cell r="S273" t="str">
            <v>N/A</v>
          </cell>
          <cell r="T273" t="str">
            <v>N/A</v>
          </cell>
          <cell r="U273" t="str">
            <v>N/A</v>
          </cell>
          <cell r="V273" t="str">
            <v>N/A</v>
          </cell>
          <cell r="W273" t="str">
            <v>N/A</v>
          </cell>
          <cell r="X273" t="str">
            <v>N/A</v>
          </cell>
          <cell r="Y273" t="str">
            <v>N/A</v>
          </cell>
          <cell r="Z273" t="str">
            <v>N/A</v>
          </cell>
        </row>
        <row r="274">
          <cell r="J274" t="str">
            <v>N/A</v>
          </cell>
          <cell r="K274" t="str">
            <v>N/A</v>
          </cell>
          <cell r="L274" t="str">
            <v>N/A</v>
          </cell>
          <cell r="M274" t="str">
            <v>N/A</v>
          </cell>
          <cell r="N274" t="str">
            <v>N/A</v>
          </cell>
          <cell r="O274" t="str">
            <v>N/A</v>
          </cell>
          <cell r="P274" t="str">
            <v>N/A</v>
          </cell>
          <cell r="Q274" t="str">
            <v>N/A</v>
          </cell>
          <cell r="R274" t="str">
            <v>N/A</v>
          </cell>
          <cell r="S274" t="str">
            <v>N/A</v>
          </cell>
          <cell r="T274" t="str">
            <v>N/A</v>
          </cell>
          <cell r="U274" t="str">
            <v>N/A</v>
          </cell>
          <cell r="V274" t="str">
            <v>N/A</v>
          </cell>
          <cell r="W274" t="str">
            <v>N/A</v>
          </cell>
          <cell r="X274" t="str">
            <v>N/A</v>
          </cell>
          <cell r="Y274" t="str">
            <v>N/A</v>
          </cell>
          <cell r="Z274" t="str">
            <v>N/A</v>
          </cell>
        </row>
        <row r="275">
          <cell r="J275" t="str">
            <v>N/A</v>
          </cell>
          <cell r="K275" t="str">
            <v>N/A</v>
          </cell>
          <cell r="L275" t="str">
            <v>N/A</v>
          </cell>
          <cell r="M275" t="str">
            <v>N/A</v>
          </cell>
          <cell r="N275" t="str">
            <v>N/A</v>
          </cell>
          <cell r="O275" t="str">
            <v>N/A</v>
          </cell>
          <cell r="P275" t="str">
            <v>N/A</v>
          </cell>
          <cell r="Q275" t="str">
            <v>N/A</v>
          </cell>
          <cell r="R275" t="str">
            <v>N/A</v>
          </cell>
          <cell r="S275" t="str">
            <v>N/A</v>
          </cell>
          <cell r="T275" t="str">
            <v>N/A</v>
          </cell>
          <cell r="U275" t="str">
            <v>N/A</v>
          </cell>
          <cell r="V275" t="str">
            <v>N/A</v>
          </cell>
          <cell r="W275" t="str">
            <v>N/A</v>
          </cell>
          <cell r="X275" t="str">
            <v>N/A</v>
          </cell>
          <cell r="Y275" t="str">
            <v>N/A</v>
          </cell>
          <cell r="Z275" t="str">
            <v>N/A</v>
          </cell>
        </row>
        <row r="276">
          <cell r="J276" t="str">
            <v>N/A</v>
          </cell>
          <cell r="K276" t="str">
            <v>N/A</v>
          </cell>
          <cell r="L276" t="str">
            <v>N/A</v>
          </cell>
          <cell r="M276" t="str">
            <v>N/A</v>
          </cell>
          <cell r="N276" t="str">
            <v>N/A</v>
          </cell>
          <cell r="O276" t="str">
            <v>N/A</v>
          </cell>
          <cell r="P276" t="str">
            <v>N/A</v>
          </cell>
          <cell r="Q276" t="str">
            <v>N/A</v>
          </cell>
          <cell r="R276" t="str">
            <v>N/A</v>
          </cell>
          <cell r="S276" t="str">
            <v>N/A</v>
          </cell>
          <cell r="T276" t="str">
            <v>N/A</v>
          </cell>
          <cell r="U276" t="str">
            <v>N/A</v>
          </cell>
          <cell r="V276" t="str">
            <v>N/A</v>
          </cell>
          <cell r="W276" t="str">
            <v>N/A</v>
          </cell>
          <cell r="X276" t="str">
            <v>N/A</v>
          </cell>
          <cell r="Y276" t="str">
            <v>N/A</v>
          </cell>
          <cell r="Z276" t="str">
            <v>N/A</v>
          </cell>
        </row>
        <row r="277">
          <cell r="J277" t="str">
            <v>N/A</v>
          </cell>
          <cell r="K277" t="str">
            <v>N/A</v>
          </cell>
          <cell r="L277" t="str">
            <v>N/A</v>
          </cell>
          <cell r="M277" t="str">
            <v>N/A</v>
          </cell>
          <cell r="N277" t="str">
            <v>N/A</v>
          </cell>
          <cell r="O277" t="str">
            <v>N/A</v>
          </cell>
          <cell r="P277" t="str">
            <v>N/A</v>
          </cell>
          <cell r="Q277" t="str">
            <v>N/A</v>
          </cell>
          <cell r="R277" t="str">
            <v>N/A</v>
          </cell>
          <cell r="S277" t="str">
            <v>N/A</v>
          </cell>
          <cell r="T277" t="str">
            <v>N/A</v>
          </cell>
          <cell r="U277" t="str">
            <v>N/A</v>
          </cell>
          <cell r="V277" t="str">
            <v>N/A</v>
          </cell>
          <cell r="W277" t="str">
            <v>N/A</v>
          </cell>
          <cell r="X277" t="str">
            <v>N/A</v>
          </cell>
          <cell r="Y277" t="str">
            <v>N/A</v>
          </cell>
          <cell r="Z277" t="str">
            <v>N/A</v>
          </cell>
        </row>
        <row r="278">
          <cell r="J278" t="str">
            <v>N/A</v>
          </cell>
          <cell r="K278" t="str">
            <v>N/A</v>
          </cell>
          <cell r="L278" t="str">
            <v>N/A</v>
          </cell>
          <cell r="M278" t="str">
            <v>N/A</v>
          </cell>
          <cell r="N278" t="str">
            <v>N/A</v>
          </cell>
          <cell r="O278" t="str">
            <v>N/A</v>
          </cell>
          <cell r="P278" t="str">
            <v>N/A</v>
          </cell>
          <cell r="Q278" t="str">
            <v>N/A</v>
          </cell>
          <cell r="R278" t="str">
            <v>N/A</v>
          </cell>
          <cell r="S278" t="str">
            <v>N/A</v>
          </cell>
          <cell r="T278" t="str">
            <v>N/A</v>
          </cell>
          <cell r="U278" t="str">
            <v>N/A</v>
          </cell>
          <cell r="V278" t="str">
            <v>N/A</v>
          </cell>
          <cell r="W278" t="str">
            <v>N/A</v>
          </cell>
          <cell r="X278" t="str">
            <v>N/A</v>
          </cell>
          <cell r="Y278" t="str">
            <v>N/A</v>
          </cell>
          <cell r="Z278" t="str">
            <v>N/A</v>
          </cell>
        </row>
        <row r="279">
          <cell r="J279" t="str">
            <v>N/A</v>
          </cell>
          <cell r="K279" t="str">
            <v>N/A</v>
          </cell>
          <cell r="L279" t="str">
            <v>N/A</v>
          </cell>
          <cell r="M279" t="str">
            <v>N/A</v>
          </cell>
          <cell r="N279" t="str">
            <v>N/A</v>
          </cell>
          <cell r="O279" t="str">
            <v>N/A</v>
          </cell>
          <cell r="P279" t="str">
            <v>N/A</v>
          </cell>
          <cell r="Q279" t="str">
            <v>N/A</v>
          </cell>
          <cell r="R279" t="str">
            <v>N/A</v>
          </cell>
          <cell r="S279" t="str">
            <v>N/A</v>
          </cell>
          <cell r="T279" t="str">
            <v>N/A</v>
          </cell>
          <cell r="U279" t="str">
            <v>N/A</v>
          </cell>
          <cell r="V279" t="str">
            <v>N/A</v>
          </cell>
          <cell r="W279" t="str">
            <v>N/A</v>
          </cell>
          <cell r="X279" t="str">
            <v>N/A</v>
          </cell>
          <cell r="Y279" t="str">
            <v>N/A</v>
          </cell>
          <cell r="Z279" t="str">
            <v>N/A</v>
          </cell>
        </row>
        <row r="280">
          <cell r="J280" t="str">
            <v>N/A</v>
          </cell>
          <cell r="K280" t="str">
            <v>N/A</v>
          </cell>
          <cell r="L280" t="str">
            <v>N/A</v>
          </cell>
          <cell r="M280" t="str">
            <v>N/A</v>
          </cell>
          <cell r="N280" t="str">
            <v>N/A</v>
          </cell>
          <cell r="O280" t="str">
            <v>N/A</v>
          </cell>
          <cell r="P280" t="str">
            <v>N/A</v>
          </cell>
          <cell r="Q280" t="str">
            <v>N/A</v>
          </cell>
          <cell r="R280" t="str">
            <v>N/A</v>
          </cell>
          <cell r="S280" t="str">
            <v>N/A</v>
          </cell>
          <cell r="T280" t="str">
            <v>N/A</v>
          </cell>
          <cell r="U280" t="str">
            <v>N/A</v>
          </cell>
          <cell r="V280" t="str">
            <v>N/A</v>
          </cell>
          <cell r="W280" t="str">
            <v>N/A</v>
          </cell>
          <cell r="X280" t="str">
            <v>N/A</v>
          </cell>
          <cell r="Y280" t="str">
            <v>N/A</v>
          </cell>
          <cell r="Z280" t="str">
            <v>N/A</v>
          </cell>
        </row>
        <row r="281">
          <cell r="J281" t="str">
            <v>N/A</v>
          </cell>
          <cell r="K281" t="str">
            <v>N/A</v>
          </cell>
          <cell r="L281" t="str">
            <v>N/A</v>
          </cell>
          <cell r="M281" t="str">
            <v>N/A</v>
          </cell>
          <cell r="N281" t="str">
            <v>N/A</v>
          </cell>
          <cell r="O281" t="str">
            <v>N/A</v>
          </cell>
          <cell r="P281" t="str">
            <v>N/A</v>
          </cell>
          <cell r="Q281" t="str">
            <v>N/A</v>
          </cell>
          <cell r="R281" t="str">
            <v>N/A</v>
          </cell>
          <cell r="S281" t="str">
            <v>N/A</v>
          </cell>
          <cell r="T281" t="str">
            <v>N/A</v>
          </cell>
          <cell r="U281" t="str">
            <v>N/A</v>
          </cell>
          <cell r="V281" t="str">
            <v>N/A</v>
          </cell>
          <cell r="W281" t="str">
            <v>N/A</v>
          </cell>
          <cell r="X281" t="str">
            <v>N/A</v>
          </cell>
          <cell r="Y281" t="str">
            <v>N/A</v>
          </cell>
          <cell r="Z281" t="str">
            <v>N/A</v>
          </cell>
        </row>
        <row r="282">
          <cell r="J282" t="str">
            <v>N/A</v>
          </cell>
          <cell r="K282" t="str">
            <v>N/A</v>
          </cell>
          <cell r="L282" t="str">
            <v>N/A</v>
          </cell>
          <cell r="M282" t="str">
            <v>N/A</v>
          </cell>
          <cell r="N282" t="str">
            <v>N/A</v>
          </cell>
          <cell r="O282" t="str">
            <v>N/A</v>
          </cell>
          <cell r="P282" t="str">
            <v>N/A</v>
          </cell>
          <cell r="Q282" t="str">
            <v>N/A</v>
          </cell>
          <cell r="R282" t="str">
            <v>N/A</v>
          </cell>
          <cell r="S282" t="str">
            <v>N/A</v>
          </cell>
          <cell r="T282" t="str">
            <v>N/A</v>
          </cell>
          <cell r="U282" t="str">
            <v>N/A</v>
          </cell>
          <cell r="V282" t="str">
            <v>N/A</v>
          </cell>
          <cell r="W282" t="str">
            <v>N/A</v>
          </cell>
          <cell r="X282" t="str">
            <v>N/A</v>
          </cell>
          <cell r="Y282" t="str">
            <v>N/A</v>
          </cell>
          <cell r="Z282" t="str">
            <v>N/A</v>
          </cell>
        </row>
        <row r="283">
          <cell r="J283" t="str">
            <v>N/A</v>
          </cell>
          <cell r="K283" t="str">
            <v>N/A</v>
          </cell>
          <cell r="L283" t="str">
            <v>N/A</v>
          </cell>
          <cell r="M283" t="str">
            <v>N/A</v>
          </cell>
          <cell r="N283" t="str">
            <v>N/A</v>
          </cell>
          <cell r="O283" t="str">
            <v>N/A</v>
          </cell>
          <cell r="P283" t="str">
            <v>N/A</v>
          </cell>
          <cell r="Q283" t="str">
            <v>N/A</v>
          </cell>
          <cell r="R283" t="str">
            <v>N/A</v>
          </cell>
          <cell r="S283" t="str">
            <v>N/A</v>
          </cell>
          <cell r="T283" t="str">
            <v>N/A</v>
          </cell>
          <cell r="U283" t="str">
            <v>N/A</v>
          </cell>
          <cell r="V283" t="str">
            <v>N/A</v>
          </cell>
          <cell r="W283" t="str">
            <v>N/A</v>
          </cell>
          <cell r="X283" t="str">
            <v>N/A</v>
          </cell>
          <cell r="Y283" t="str">
            <v>N/A</v>
          </cell>
          <cell r="Z283" t="str">
            <v>N/A</v>
          </cell>
        </row>
        <row r="284">
          <cell r="J284" t="str">
            <v>N/A</v>
          </cell>
          <cell r="K284" t="str">
            <v>N/A</v>
          </cell>
          <cell r="L284" t="str">
            <v>N/A</v>
          </cell>
          <cell r="M284" t="str">
            <v>N/A</v>
          </cell>
          <cell r="N284" t="str">
            <v>N/A</v>
          </cell>
          <cell r="O284" t="str">
            <v>N/A</v>
          </cell>
          <cell r="P284" t="str">
            <v>N/A</v>
          </cell>
          <cell r="Q284" t="str">
            <v>N/A</v>
          </cell>
          <cell r="R284" t="str">
            <v>N/A</v>
          </cell>
          <cell r="S284" t="str">
            <v>N/A</v>
          </cell>
          <cell r="T284" t="str">
            <v>N/A</v>
          </cell>
          <cell r="U284" t="str">
            <v>N/A</v>
          </cell>
          <cell r="V284" t="str">
            <v>N/A</v>
          </cell>
          <cell r="W284" t="str">
            <v>N/A</v>
          </cell>
          <cell r="X284" t="str">
            <v>N/A</v>
          </cell>
          <cell r="Y284" t="str">
            <v>N/A</v>
          </cell>
          <cell r="Z284" t="str">
            <v>N/A</v>
          </cell>
        </row>
        <row r="285">
          <cell r="J285" t="str">
            <v>N/A</v>
          </cell>
          <cell r="K285" t="str">
            <v>N/A</v>
          </cell>
          <cell r="L285" t="str">
            <v>N/A</v>
          </cell>
          <cell r="M285" t="str">
            <v>N/A</v>
          </cell>
          <cell r="N285" t="str">
            <v>N/A</v>
          </cell>
          <cell r="O285" t="str">
            <v>N/A</v>
          </cell>
          <cell r="P285" t="str">
            <v>N/A</v>
          </cell>
          <cell r="Q285" t="str">
            <v>N/A</v>
          </cell>
          <cell r="R285" t="str">
            <v>N/A</v>
          </cell>
          <cell r="S285" t="str">
            <v>N/A</v>
          </cell>
          <cell r="T285" t="str">
            <v>N/A</v>
          </cell>
          <cell r="U285" t="str">
            <v>N/A</v>
          </cell>
          <cell r="V285" t="str">
            <v>N/A</v>
          </cell>
          <cell r="W285" t="str">
            <v>N/A</v>
          </cell>
          <cell r="X285" t="str">
            <v>N/A</v>
          </cell>
          <cell r="Y285" t="str">
            <v>N/A</v>
          </cell>
          <cell r="Z285" t="str">
            <v>N/A</v>
          </cell>
        </row>
        <row r="286">
          <cell r="J286" t="str">
            <v>N/A</v>
          </cell>
          <cell r="K286" t="str">
            <v>N/A</v>
          </cell>
          <cell r="L286" t="str">
            <v>N/A</v>
          </cell>
          <cell r="M286" t="str">
            <v>N/A</v>
          </cell>
          <cell r="N286" t="str">
            <v>N/A</v>
          </cell>
          <cell r="O286" t="str">
            <v>N/A</v>
          </cell>
          <cell r="P286" t="str">
            <v>N/A</v>
          </cell>
          <cell r="Q286" t="str">
            <v>N/A</v>
          </cell>
          <cell r="R286" t="str">
            <v>N/A</v>
          </cell>
          <cell r="S286" t="str">
            <v>N/A</v>
          </cell>
          <cell r="T286" t="str">
            <v>N/A</v>
          </cell>
          <cell r="U286" t="str">
            <v>N/A</v>
          </cell>
          <cell r="V286" t="str">
            <v>N/A</v>
          </cell>
          <cell r="W286" t="str">
            <v>N/A</v>
          </cell>
          <cell r="X286" t="str">
            <v>N/A</v>
          </cell>
          <cell r="Y286" t="str">
            <v>N/A</v>
          </cell>
          <cell r="Z286" t="str">
            <v>N/A</v>
          </cell>
        </row>
        <row r="287">
          <cell r="J287" t="str">
            <v>N/A</v>
          </cell>
          <cell r="K287" t="str">
            <v>N/A</v>
          </cell>
          <cell r="L287" t="str">
            <v>N/A</v>
          </cell>
          <cell r="M287" t="str">
            <v>N/A</v>
          </cell>
          <cell r="N287" t="str">
            <v>N/A</v>
          </cell>
          <cell r="O287" t="str">
            <v>N/A</v>
          </cell>
          <cell r="P287" t="str">
            <v>N/A</v>
          </cell>
          <cell r="Q287" t="str">
            <v>N/A</v>
          </cell>
          <cell r="R287" t="str">
            <v>N/A</v>
          </cell>
          <cell r="S287" t="str">
            <v>N/A</v>
          </cell>
          <cell r="T287" t="str">
            <v>N/A</v>
          </cell>
          <cell r="U287" t="str">
            <v>N/A</v>
          </cell>
          <cell r="V287" t="str">
            <v>N/A</v>
          </cell>
          <cell r="W287" t="str">
            <v>N/A</v>
          </cell>
          <cell r="X287" t="str">
            <v>N/A</v>
          </cell>
          <cell r="Y287" t="str">
            <v>N/A</v>
          </cell>
          <cell r="Z287" t="str">
            <v>N/A</v>
          </cell>
        </row>
        <row r="288">
          <cell r="J288" t="str">
            <v>N/A</v>
          </cell>
          <cell r="K288" t="str">
            <v>N/A</v>
          </cell>
          <cell r="L288" t="str">
            <v>N/A</v>
          </cell>
          <cell r="M288" t="str">
            <v>N/A</v>
          </cell>
          <cell r="N288" t="str">
            <v>N/A</v>
          </cell>
          <cell r="O288" t="str">
            <v>N/A</v>
          </cell>
          <cell r="P288" t="str">
            <v>N/A</v>
          </cell>
          <cell r="Q288" t="str">
            <v>N/A</v>
          </cell>
          <cell r="R288" t="str">
            <v>N/A</v>
          </cell>
          <cell r="S288" t="str">
            <v>N/A</v>
          </cell>
          <cell r="T288" t="str">
            <v>N/A</v>
          </cell>
          <cell r="U288" t="str">
            <v>N/A</v>
          </cell>
          <cell r="V288" t="str">
            <v>N/A</v>
          </cell>
          <cell r="W288" t="str">
            <v>N/A</v>
          </cell>
          <cell r="X288" t="str">
            <v>N/A</v>
          </cell>
          <cell r="Y288" t="str">
            <v>N/A</v>
          </cell>
          <cell r="Z288" t="str">
            <v>N/A</v>
          </cell>
        </row>
        <row r="289">
          <cell r="J289" t="str">
            <v>N/A</v>
          </cell>
          <cell r="K289" t="str">
            <v>N/A</v>
          </cell>
          <cell r="L289" t="str">
            <v>N/A</v>
          </cell>
          <cell r="M289" t="str">
            <v>N/A</v>
          </cell>
          <cell r="N289" t="str">
            <v>N/A</v>
          </cell>
          <cell r="O289" t="str">
            <v>N/A</v>
          </cell>
          <cell r="P289" t="str">
            <v>N/A</v>
          </cell>
          <cell r="Q289" t="str">
            <v>N/A</v>
          </cell>
          <cell r="R289" t="str">
            <v>N/A</v>
          </cell>
          <cell r="S289" t="str">
            <v>N/A</v>
          </cell>
          <cell r="T289" t="str">
            <v>N/A</v>
          </cell>
          <cell r="U289" t="str">
            <v>N/A</v>
          </cell>
          <cell r="V289" t="str">
            <v>N/A</v>
          </cell>
          <cell r="W289" t="str">
            <v>N/A</v>
          </cell>
          <cell r="X289" t="str">
            <v>N/A</v>
          </cell>
          <cell r="Y289" t="str">
            <v>N/A</v>
          </cell>
          <cell r="Z289" t="str">
            <v>N/A</v>
          </cell>
        </row>
        <row r="290">
          <cell r="J290" t="str">
            <v>N/A</v>
          </cell>
          <cell r="K290" t="str">
            <v>N/A</v>
          </cell>
          <cell r="L290" t="str">
            <v>N/A</v>
          </cell>
          <cell r="M290" t="str">
            <v>N/A</v>
          </cell>
          <cell r="N290" t="str">
            <v>N/A</v>
          </cell>
          <cell r="O290" t="str">
            <v>N/A</v>
          </cell>
          <cell r="P290" t="str">
            <v>N/A</v>
          </cell>
          <cell r="Q290" t="str">
            <v>N/A</v>
          </cell>
          <cell r="R290" t="str">
            <v>N/A</v>
          </cell>
          <cell r="S290" t="str">
            <v>N/A</v>
          </cell>
          <cell r="T290" t="str">
            <v>N/A</v>
          </cell>
          <cell r="U290" t="str">
            <v>N/A</v>
          </cell>
          <cell r="V290" t="str">
            <v>N/A</v>
          </cell>
          <cell r="W290" t="str">
            <v>N/A</v>
          </cell>
          <cell r="X290" t="str">
            <v>N/A</v>
          </cell>
          <cell r="Y290" t="str">
            <v>N/A</v>
          </cell>
          <cell r="Z290" t="str">
            <v>N/A</v>
          </cell>
        </row>
        <row r="291">
          <cell r="J291" t="str">
            <v>N/A</v>
          </cell>
          <cell r="K291" t="str">
            <v>N/A</v>
          </cell>
          <cell r="L291" t="str">
            <v>N/A</v>
          </cell>
          <cell r="M291" t="str">
            <v>N/A</v>
          </cell>
          <cell r="N291" t="str">
            <v>N/A</v>
          </cell>
          <cell r="O291" t="str">
            <v>N/A</v>
          </cell>
          <cell r="P291" t="str">
            <v>N/A</v>
          </cell>
          <cell r="Q291" t="str">
            <v>N/A</v>
          </cell>
          <cell r="R291" t="str">
            <v>N/A</v>
          </cell>
          <cell r="S291" t="str">
            <v>N/A</v>
          </cell>
          <cell r="T291" t="str">
            <v>N/A</v>
          </cell>
          <cell r="U291" t="str">
            <v>N/A</v>
          </cell>
          <cell r="V291" t="str">
            <v>N/A</v>
          </cell>
          <cell r="W291" t="str">
            <v>N/A</v>
          </cell>
          <cell r="X291" t="str">
            <v>N/A</v>
          </cell>
          <cell r="Y291" t="str">
            <v>N/A</v>
          </cell>
          <cell r="Z291" t="str">
            <v>N/A</v>
          </cell>
        </row>
        <row r="292">
          <cell r="J292" t="str">
            <v>N/A</v>
          </cell>
          <cell r="K292" t="str">
            <v>N/A</v>
          </cell>
          <cell r="L292" t="str">
            <v>N/A</v>
          </cell>
          <cell r="M292" t="str">
            <v>N/A</v>
          </cell>
          <cell r="N292" t="str">
            <v>N/A</v>
          </cell>
          <cell r="O292" t="str">
            <v>N/A</v>
          </cell>
          <cell r="P292" t="str">
            <v>N/A</v>
          </cell>
          <cell r="Q292" t="str">
            <v>N/A</v>
          </cell>
          <cell r="R292" t="str">
            <v>N/A</v>
          </cell>
          <cell r="S292" t="str">
            <v>N/A</v>
          </cell>
          <cell r="T292" t="str">
            <v>N/A</v>
          </cell>
          <cell r="U292" t="str">
            <v>N/A</v>
          </cell>
          <cell r="V292" t="str">
            <v>N/A</v>
          </cell>
          <cell r="W292" t="str">
            <v>N/A</v>
          </cell>
          <cell r="X292" t="str">
            <v>N/A</v>
          </cell>
          <cell r="Y292" t="str">
            <v>N/A</v>
          </cell>
          <cell r="Z292" t="str">
            <v>N/A</v>
          </cell>
        </row>
        <row r="293">
          <cell r="J293" t="str">
            <v>N/A</v>
          </cell>
          <cell r="K293" t="str">
            <v>N/A</v>
          </cell>
          <cell r="L293" t="str">
            <v>N/A</v>
          </cell>
          <cell r="M293" t="str">
            <v>N/A</v>
          </cell>
          <cell r="N293" t="str">
            <v>N/A</v>
          </cell>
          <cell r="O293" t="str">
            <v>N/A</v>
          </cell>
          <cell r="P293" t="str">
            <v>N/A</v>
          </cell>
          <cell r="Q293" t="str">
            <v>N/A</v>
          </cell>
          <cell r="R293" t="str">
            <v>N/A</v>
          </cell>
          <cell r="S293" t="str">
            <v>N/A</v>
          </cell>
          <cell r="T293" t="str">
            <v>N/A</v>
          </cell>
          <cell r="U293" t="str">
            <v>N/A</v>
          </cell>
          <cell r="V293" t="str">
            <v>N/A</v>
          </cell>
          <cell r="W293" t="str">
            <v>N/A</v>
          </cell>
          <cell r="X293" t="str">
            <v>N/A</v>
          </cell>
          <cell r="Y293" t="str">
            <v>N/A</v>
          </cell>
          <cell r="Z293" t="str">
            <v>N/A</v>
          </cell>
        </row>
        <row r="294">
          <cell r="J294" t="str">
            <v>N/A</v>
          </cell>
          <cell r="K294" t="str">
            <v>N/A</v>
          </cell>
          <cell r="L294" t="str">
            <v>N/A</v>
          </cell>
          <cell r="M294" t="str">
            <v>N/A</v>
          </cell>
          <cell r="N294" t="str">
            <v>N/A</v>
          </cell>
          <cell r="O294" t="str">
            <v>N/A</v>
          </cell>
          <cell r="P294" t="str">
            <v>N/A</v>
          </cell>
          <cell r="Q294" t="str">
            <v>N/A</v>
          </cell>
          <cell r="R294" t="str">
            <v>N/A</v>
          </cell>
          <cell r="S294" t="str">
            <v>N/A</v>
          </cell>
          <cell r="T294" t="str">
            <v>N/A</v>
          </cell>
          <cell r="U294" t="str">
            <v>N/A</v>
          </cell>
          <cell r="V294" t="str">
            <v>N/A</v>
          </cell>
          <cell r="W294" t="str">
            <v>N/A</v>
          </cell>
          <cell r="X294" t="str">
            <v>N/A</v>
          </cell>
          <cell r="Y294" t="str">
            <v>N/A</v>
          </cell>
          <cell r="Z294" t="str">
            <v>N/A</v>
          </cell>
        </row>
        <row r="295">
          <cell r="J295" t="str">
            <v>N/A</v>
          </cell>
          <cell r="K295" t="str">
            <v>N/A</v>
          </cell>
          <cell r="L295" t="str">
            <v>N/A</v>
          </cell>
          <cell r="M295" t="str">
            <v>N/A</v>
          </cell>
          <cell r="N295" t="str">
            <v>N/A</v>
          </cell>
          <cell r="O295" t="str">
            <v>N/A</v>
          </cell>
          <cell r="P295" t="str">
            <v>N/A</v>
          </cell>
          <cell r="Q295" t="str">
            <v>N/A</v>
          </cell>
          <cell r="R295" t="str">
            <v>N/A</v>
          </cell>
          <cell r="S295" t="str">
            <v>N/A</v>
          </cell>
          <cell r="T295" t="str">
            <v>N/A</v>
          </cell>
          <cell r="U295" t="str">
            <v>N/A</v>
          </cell>
          <cell r="V295" t="str">
            <v>N/A</v>
          </cell>
          <cell r="W295" t="str">
            <v>N/A</v>
          </cell>
          <cell r="X295" t="str">
            <v>N/A</v>
          </cell>
          <cell r="Y295" t="str">
            <v>N/A</v>
          </cell>
          <cell r="Z295" t="str">
            <v>N/A</v>
          </cell>
        </row>
        <row r="296">
          <cell r="J296" t="str">
            <v>N/A</v>
          </cell>
          <cell r="K296" t="str">
            <v>N/A</v>
          </cell>
          <cell r="L296" t="str">
            <v>N/A</v>
          </cell>
          <cell r="M296" t="str">
            <v>N/A</v>
          </cell>
          <cell r="N296" t="str">
            <v>N/A</v>
          </cell>
          <cell r="O296" t="str">
            <v>N/A</v>
          </cell>
          <cell r="P296" t="str">
            <v>N/A</v>
          </cell>
          <cell r="Q296" t="str">
            <v>N/A</v>
          </cell>
          <cell r="R296" t="str">
            <v>N/A</v>
          </cell>
          <cell r="S296" t="str">
            <v>N/A</v>
          </cell>
          <cell r="T296" t="str">
            <v>N/A</v>
          </cell>
          <cell r="U296" t="str">
            <v>N/A</v>
          </cell>
          <cell r="V296" t="str">
            <v>N/A</v>
          </cell>
          <cell r="W296" t="str">
            <v>N/A</v>
          </cell>
          <cell r="X296" t="str">
            <v>N/A</v>
          </cell>
          <cell r="Y296" t="str">
            <v>N/A</v>
          </cell>
          <cell r="Z296" t="str">
            <v>N/A</v>
          </cell>
        </row>
        <row r="297">
          <cell r="J297" t="str">
            <v>N/A</v>
          </cell>
          <cell r="K297" t="str">
            <v>N/A</v>
          </cell>
          <cell r="L297" t="str">
            <v>N/A</v>
          </cell>
          <cell r="M297" t="str">
            <v>N/A</v>
          </cell>
          <cell r="N297" t="str">
            <v>N/A</v>
          </cell>
          <cell r="O297" t="str">
            <v>N/A</v>
          </cell>
          <cell r="P297" t="str">
            <v>N/A</v>
          </cell>
          <cell r="Q297" t="str">
            <v>N/A</v>
          </cell>
          <cell r="R297" t="str">
            <v>N/A</v>
          </cell>
          <cell r="S297" t="str">
            <v>N/A</v>
          </cell>
          <cell r="T297" t="str">
            <v>N/A</v>
          </cell>
          <cell r="U297" t="str">
            <v>N/A</v>
          </cell>
          <cell r="V297" t="str">
            <v>N/A</v>
          </cell>
          <cell r="W297" t="str">
            <v>N/A</v>
          </cell>
          <cell r="X297" t="str">
            <v>N/A</v>
          </cell>
          <cell r="Y297" t="str">
            <v>N/A</v>
          </cell>
          <cell r="Z297" t="str">
            <v>N/A</v>
          </cell>
        </row>
        <row r="298">
          <cell r="J298" t="str">
            <v>N/A</v>
          </cell>
          <cell r="K298" t="str">
            <v>N/A</v>
          </cell>
          <cell r="L298" t="str">
            <v>N/A</v>
          </cell>
          <cell r="M298" t="str">
            <v>N/A</v>
          </cell>
          <cell r="N298" t="str">
            <v>N/A</v>
          </cell>
          <cell r="O298" t="str">
            <v>N/A</v>
          </cell>
          <cell r="P298" t="str">
            <v>N/A</v>
          </cell>
          <cell r="Q298" t="str">
            <v>N/A</v>
          </cell>
          <cell r="R298" t="str">
            <v>N/A</v>
          </cell>
          <cell r="S298" t="str">
            <v>N/A</v>
          </cell>
          <cell r="T298" t="str">
            <v>N/A</v>
          </cell>
          <cell r="U298" t="str">
            <v>N/A</v>
          </cell>
          <cell r="V298" t="str">
            <v>N/A</v>
          </cell>
          <cell r="W298" t="str">
            <v>N/A</v>
          </cell>
          <cell r="X298" t="str">
            <v>N/A</v>
          </cell>
          <cell r="Y298" t="str">
            <v>N/A</v>
          </cell>
          <cell r="Z298" t="str">
            <v>N/A</v>
          </cell>
        </row>
        <row r="299">
          <cell r="J299" t="str">
            <v>N/A</v>
          </cell>
          <cell r="K299" t="str">
            <v>N/A</v>
          </cell>
          <cell r="L299" t="str">
            <v>N/A</v>
          </cell>
          <cell r="M299" t="str">
            <v>N/A</v>
          </cell>
          <cell r="N299" t="str">
            <v>N/A</v>
          </cell>
          <cell r="O299" t="str">
            <v>N/A</v>
          </cell>
          <cell r="P299" t="str">
            <v>N/A</v>
          </cell>
          <cell r="Q299" t="str">
            <v>N/A</v>
          </cell>
          <cell r="R299" t="str">
            <v>N/A</v>
          </cell>
          <cell r="S299" t="str">
            <v>N/A</v>
          </cell>
          <cell r="T299" t="str">
            <v>N/A</v>
          </cell>
          <cell r="U299" t="str">
            <v>N/A</v>
          </cell>
          <cell r="V299" t="str">
            <v>N/A</v>
          </cell>
          <cell r="W299" t="str">
            <v>N/A</v>
          </cell>
          <cell r="X299" t="str">
            <v>N/A</v>
          </cell>
          <cell r="Y299" t="str">
            <v>N/A</v>
          </cell>
          <cell r="Z299" t="str">
            <v>N/A</v>
          </cell>
        </row>
        <row r="300">
          <cell r="J300" t="str">
            <v>N/A</v>
          </cell>
          <cell r="K300" t="str">
            <v>N/A</v>
          </cell>
          <cell r="L300" t="str">
            <v>N/A</v>
          </cell>
          <cell r="M300" t="str">
            <v>N/A</v>
          </cell>
          <cell r="N300" t="str">
            <v>N/A</v>
          </cell>
          <cell r="O300" t="str">
            <v>N/A</v>
          </cell>
          <cell r="P300" t="str">
            <v>N/A</v>
          </cell>
          <cell r="Q300" t="str">
            <v>N/A</v>
          </cell>
          <cell r="R300" t="str">
            <v>N/A</v>
          </cell>
          <cell r="S300" t="str">
            <v>N/A</v>
          </cell>
          <cell r="T300" t="str">
            <v>N/A</v>
          </cell>
          <cell r="U300" t="str">
            <v>N/A</v>
          </cell>
          <cell r="V300" t="str">
            <v>N/A</v>
          </cell>
          <cell r="W300" t="str">
            <v>N/A</v>
          </cell>
          <cell r="X300" t="str">
            <v>N/A</v>
          </cell>
          <cell r="Y300" t="str">
            <v>N/A</v>
          </cell>
          <cell r="Z300" t="str">
            <v>N/A</v>
          </cell>
        </row>
        <row r="301">
          <cell r="J301" t="str">
            <v>N/A</v>
          </cell>
          <cell r="K301" t="str">
            <v>N/A</v>
          </cell>
          <cell r="L301" t="str">
            <v>N/A</v>
          </cell>
          <cell r="M301" t="str">
            <v>N/A</v>
          </cell>
          <cell r="N301" t="str">
            <v>N/A</v>
          </cell>
          <cell r="O301" t="str">
            <v>N/A</v>
          </cell>
          <cell r="P301" t="str">
            <v>N/A</v>
          </cell>
          <cell r="Q301" t="str">
            <v>N/A</v>
          </cell>
          <cell r="R301" t="str">
            <v>N/A</v>
          </cell>
          <cell r="S301" t="str">
            <v>N/A</v>
          </cell>
          <cell r="T301" t="str">
            <v>N/A</v>
          </cell>
          <cell r="U301" t="str">
            <v>N/A</v>
          </cell>
          <cell r="V301" t="str">
            <v>N/A</v>
          </cell>
          <cell r="W301" t="str">
            <v>N/A</v>
          </cell>
          <cell r="X301" t="str">
            <v>N/A</v>
          </cell>
          <cell r="Y301" t="str">
            <v>N/A</v>
          </cell>
          <cell r="Z301" t="str">
            <v>N/A</v>
          </cell>
        </row>
        <row r="302">
          <cell r="J302" t="str">
            <v>N/A</v>
          </cell>
          <cell r="K302" t="str">
            <v>N/A</v>
          </cell>
          <cell r="L302" t="str">
            <v>N/A</v>
          </cell>
          <cell r="M302" t="str">
            <v>N/A</v>
          </cell>
          <cell r="N302" t="str">
            <v>N/A</v>
          </cell>
          <cell r="O302" t="str">
            <v>N/A</v>
          </cell>
          <cell r="P302" t="str">
            <v>N/A</v>
          </cell>
          <cell r="Q302" t="str">
            <v>N/A</v>
          </cell>
          <cell r="R302" t="str">
            <v>N/A</v>
          </cell>
          <cell r="S302" t="str">
            <v>N/A</v>
          </cell>
          <cell r="T302" t="str">
            <v>N/A</v>
          </cell>
          <cell r="U302" t="str">
            <v>N/A</v>
          </cell>
          <cell r="V302" t="str">
            <v>N/A</v>
          </cell>
          <cell r="W302" t="str">
            <v>N/A</v>
          </cell>
          <cell r="X302" t="str">
            <v>N/A</v>
          </cell>
          <cell r="Y302" t="str">
            <v>N/A</v>
          </cell>
          <cell r="Z302" t="str">
            <v>N/A</v>
          </cell>
        </row>
        <row r="303">
          <cell r="J303" t="str">
            <v>N/A</v>
          </cell>
          <cell r="K303" t="str">
            <v>N/A</v>
          </cell>
          <cell r="L303" t="str">
            <v>N/A</v>
          </cell>
          <cell r="M303" t="str">
            <v>N/A</v>
          </cell>
          <cell r="N303" t="str">
            <v>N/A</v>
          </cell>
          <cell r="O303" t="str">
            <v>N/A</v>
          </cell>
          <cell r="P303" t="str">
            <v>N/A</v>
          </cell>
          <cell r="Q303" t="str">
            <v>N/A</v>
          </cell>
          <cell r="R303" t="str">
            <v>N/A</v>
          </cell>
          <cell r="S303" t="str">
            <v>N/A</v>
          </cell>
          <cell r="T303" t="str">
            <v>N/A</v>
          </cell>
          <cell r="U303" t="str">
            <v>N/A</v>
          </cell>
          <cell r="V303" t="str">
            <v>N/A</v>
          </cell>
          <cell r="W303" t="str">
            <v>N/A</v>
          </cell>
          <cell r="X303" t="str">
            <v>N/A</v>
          </cell>
          <cell r="Y303" t="str">
            <v>N/A</v>
          </cell>
          <cell r="Z303" t="str">
            <v>N/A</v>
          </cell>
        </row>
        <row r="304">
          <cell r="J304" t="str">
            <v>N/A</v>
          </cell>
          <cell r="K304" t="str">
            <v>N/A</v>
          </cell>
          <cell r="L304" t="str">
            <v>N/A</v>
          </cell>
          <cell r="M304" t="str">
            <v>N/A</v>
          </cell>
          <cell r="N304" t="str">
            <v>N/A</v>
          </cell>
          <cell r="O304" t="str">
            <v>N/A</v>
          </cell>
          <cell r="P304" t="str">
            <v>N/A</v>
          </cell>
          <cell r="Q304" t="str">
            <v>N/A</v>
          </cell>
          <cell r="R304" t="str">
            <v>N/A</v>
          </cell>
          <cell r="S304" t="str">
            <v>N/A</v>
          </cell>
          <cell r="T304" t="str">
            <v>N/A</v>
          </cell>
          <cell r="U304" t="str">
            <v>N/A</v>
          </cell>
          <cell r="V304" t="str">
            <v>N/A</v>
          </cell>
          <cell r="W304" t="str">
            <v>N/A</v>
          </cell>
          <cell r="X304" t="str">
            <v>N/A</v>
          </cell>
          <cell r="Y304" t="str">
            <v>N/A</v>
          </cell>
          <cell r="Z304" t="str">
            <v>N/A</v>
          </cell>
        </row>
        <row r="305">
          <cell r="J305" t="str">
            <v>N/A</v>
          </cell>
          <cell r="K305" t="str">
            <v>N/A</v>
          </cell>
          <cell r="L305" t="str">
            <v>N/A</v>
          </cell>
          <cell r="M305" t="str">
            <v>N/A</v>
          </cell>
          <cell r="N305" t="str">
            <v>N/A</v>
          </cell>
          <cell r="O305" t="str">
            <v>N/A</v>
          </cell>
          <cell r="P305" t="str">
            <v>N/A</v>
          </cell>
          <cell r="Q305" t="str">
            <v>N/A</v>
          </cell>
          <cell r="R305" t="str">
            <v>N/A</v>
          </cell>
          <cell r="S305" t="str">
            <v>N/A</v>
          </cell>
          <cell r="T305" t="str">
            <v>N/A</v>
          </cell>
          <cell r="U305" t="str">
            <v>N/A</v>
          </cell>
          <cell r="V305" t="str">
            <v>N/A</v>
          </cell>
          <cell r="W305" t="str">
            <v>N/A</v>
          </cell>
          <cell r="X305" t="str">
            <v>N/A</v>
          </cell>
          <cell r="Y305" t="str">
            <v>N/A</v>
          </cell>
          <cell r="Z305" t="str">
            <v>N/A</v>
          </cell>
        </row>
        <row r="306">
          <cell r="J306" t="str">
            <v>N/A</v>
          </cell>
          <cell r="K306" t="str">
            <v>N/A</v>
          </cell>
          <cell r="L306" t="str">
            <v>N/A</v>
          </cell>
          <cell r="M306" t="str">
            <v>N/A</v>
          </cell>
          <cell r="N306" t="str">
            <v>N/A</v>
          </cell>
          <cell r="O306" t="str">
            <v>N/A</v>
          </cell>
          <cell r="P306" t="str">
            <v>N/A</v>
          </cell>
          <cell r="Q306" t="str">
            <v>N/A</v>
          </cell>
          <cell r="R306" t="str">
            <v>N/A</v>
          </cell>
          <cell r="S306" t="str">
            <v>N/A</v>
          </cell>
          <cell r="T306" t="str">
            <v>N/A</v>
          </cell>
          <cell r="U306" t="str">
            <v>N/A</v>
          </cell>
          <cell r="V306" t="str">
            <v>N/A</v>
          </cell>
          <cell r="W306" t="str">
            <v>N/A</v>
          </cell>
          <cell r="X306" t="str">
            <v>N/A</v>
          </cell>
          <cell r="Y306" t="str">
            <v>N/A</v>
          </cell>
          <cell r="Z306" t="str">
            <v>N/A</v>
          </cell>
        </row>
        <row r="307">
          <cell r="J307" t="str">
            <v>N/A</v>
          </cell>
          <cell r="K307" t="str">
            <v>N/A</v>
          </cell>
          <cell r="L307" t="str">
            <v>N/A</v>
          </cell>
          <cell r="M307" t="str">
            <v>N/A</v>
          </cell>
          <cell r="N307" t="str">
            <v>N/A</v>
          </cell>
          <cell r="O307" t="str">
            <v>N/A</v>
          </cell>
          <cell r="P307" t="str">
            <v>N/A</v>
          </cell>
          <cell r="Q307" t="str">
            <v>N/A</v>
          </cell>
          <cell r="R307" t="str">
            <v>N/A</v>
          </cell>
          <cell r="S307" t="str">
            <v>N/A</v>
          </cell>
          <cell r="T307" t="str">
            <v>N/A</v>
          </cell>
          <cell r="U307" t="str">
            <v>N/A</v>
          </cell>
          <cell r="V307" t="str">
            <v>N/A</v>
          </cell>
          <cell r="W307" t="str">
            <v>N/A</v>
          </cell>
          <cell r="X307" t="str">
            <v>N/A</v>
          </cell>
          <cell r="Y307" t="str">
            <v>N/A</v>
          </cell>
          <cell r="Z307" t="str">
            <v>N/A</v>
          </cell>
        </row>
        <row r="308">
          <cell r="J308" t="str">
            <v>N/A</v>
          </cell>
          <cell r="K308" t="str">
            <v>N/A</v>
          </cell>
          <cell r="L308" t="str">
            <v>N/A</v>
          </cell>
          <cell r="M308" t="str">
            <v>N/A</v>
          </cell>
          <cell r="N308" t="str">
            <v>N/A</v>
          </cell>
          <cell r="O308" t="str">
            <v>N/A</v>
          </cell>
          <cell r="P308" t="str">
            <v>N/A</v>
          </cell>
          <cell r="Q308" t="str">
            <v>N/A</v>
          </cell>
          <cell r="R308" t="str">
            <v>N/A</v>
          </cell>
          <cell r="S308" t="str">
            <v>N/A</v>
          </cell>
          <cell r="T308" t="str">
            <v>N/A</v>
          </cell>
          <cell r="U308" t="str">
            <v>N/A</v>
          </cell>
          <cell r="V308" t="str">
            <v>N/A</v>
          </cell>
          <cell r="W308" t="str">
            <v>N/A</v>
          </cell>
          <cell r="X308" t="str">
            <v>N/A</v>
          </cell>
          <cell r="Y308" t="str">
            <v>N/A</v>
          </cell>
          <cell r="Z308" t="str">
            <v>N/A</v>
          </cell>
        </row>
        <row r="309">
          <cell r="J309" t="str">
            <v>N/A</v>
          </cell>
          <cell r="K309" t="str">
            <v>N/A</v>
          </cell>
          <cell r="L309" t="str">
            <v>N/A</v>
          </cell>
          <cell r="M309" t="str">
            <v>N/A</v>
          </cell>
          <cell r="N309" t="str">
            <v>N/A</v>
          </cell>
          <cell r="O309" t="str">
            <v>N/A</v>
          </cell>
          <cell r="P309" t="str">
            <v>N/A</v>
          </cell>
          <cell r="Q309" t="str">
            <v>N/A</v>
          </cell>
          <cell r="R309" t="str">
            <v>N/A</v>
          </cell>
          <cell r="S309" t="str">
            <v>N/A</v>
          </cell>
          <cell r="T309" t="str">
            <v>N/A</v>
          </cell>
          <cell r="U309" t="str">
            <v>N/A</v>
          </cell>
          <cell r="V309" t="str">
            <v>N/A</v>
          </cell>
          <cell r="W309" t="str">
            <v>N/A</v>
          </cell>
          <cell r="X309" t="str">
            <v>N/A</v>
          </cell>
          <cell r="Y309" t="str">
            <v>N/A</v>
          </cell>
          <cell r="Z309" t="str">
            <v>N/A</v>
          </cell>
        </row>
        <row r="310">
          <cell r="J310" t="str">
            <v>N/A</v>
          </cell>
          <cell r="K310" t="str">
            <v>N/A</v>
          </cell>
          <cell r="L310" t="str">
            <v>N/A</v>
          </cell>
          <cell r="M310" t="str">
            <v>N/A</v>
          </cell>
          <cell r="N310" t="str">
            <v>N/A</v>
          </cell>
          <cell r="O310" t="str">
            <v>N/A</v>
          </cell>
          <cell r="P310" t="str">
            <v>N/A</v>
          </cell>
          <cell r="Q310" t="str">
            <v>N/A</v>
          </cell>
          <cell r="R310" t="str">
            <v>N/A</v>
          </cell>
          <cell r="S310" t="str">
            <v>N/A</v>
          </cell>
          <cell r="T310" t="str">
            <v>N/A</v>
          </cell>
          <cell r="U310" t="str">
            <v>N/A</v>
          </cell>
          <cell r="V310" t="str">
            <v>N/A</v>
          </cell>
          <cell r="W310" t="str">
            <v>N/A</v>
          </cell>
          <cell r="X310" t="str">
            <v>N/A</v>
          </cell>
          <cell r="Y310" t="str">
            <v>N/A</v>
          </cell>
          <cell r="Z310" t="str">
            <v>N/A</v>
          </cell>
        </row>
        <row r="311">
          <cell r="J311" t="str">
            <v>N/A</v>
          </cell>
          <cell r="K311" t="str">
            <v>N/A</v>
          </cell>
          <cell r="L311" t="str">
            <v>N/A</v>
          </cell>
          <cell r="M311" t="str">
            <v>N/A</v>
          </cell>
          <cell r="N311" t="str">
            <v>N/A</v>
          </cell>
          <cell r="O311" t="str">
            <v>N/A</v>
          </cell>
          <cell r="P311" t="str">
            <v>N/A</v>
          </cell>
          <cell r="Q311" t="str">
            <v>N/A</v>
          </cell>
          <cell r="R311" t="str">
            <v>N/A</v>
          </cell>
          <cell r="S311" t="str">
            <v>N/A</v>
          </cell>
          <cell r="T311" t="str">
            <v>N/A</v>
          </cell>
          <cell r="U311" t="str">
            <v>N/A</v>
          </cell>
          <cell r="V311" t="str">
            <v>N/A</v>
          </cell>
          <cell r="W311" t="str">
            <v>N/A</v>
          </cell>
          <cell r="X311" t="str">
            <v>N/A</v>
          </cell>
          <cell r="Y311" t="str">
            <v>N/A</v>
          </cell>
          <cell r="Z311" t="str">
            <v>N/A</v>
          </cell>
        </row>
        <row r="312">
          <cell r="J312" t="str">
            <v>N/A</v>
          </cell>
          <cell r="K312" t="str">
            <v>N/A</v>
          </cell>
          <cell r="L312" t="str">
            <v>N/A</v>
          </cell>
          <cell r="M312" t="str">
            <v>N/A</v>
          </cell>
          <cell r="N312" t="str">
            <v>N/A</v>
          </cell>
          <cell r="O312" t="str">
            <v>N/A</v>
          </cell>
          <cell r="P312" t="str">
            <v>N/A</v>
          </cell>
          <cell r="Q312" t="str">
            <v>N/A</v>
          </cell>
          <cell r="R312" t="str">
            <v>N/A</v>
          </cell>
          <cell r="S312" t="str">
            <v>N/A</v>
          </cell>
          <cell r="T312" t="str">
            <v>N/A</v>
          </cell>
          <cell r="U312" t="str">
            <v>N/A</v>
          </cell>
          <cell r="V312" t="str">
            <v>N/A</v>
          </cell>
          <cell r="W312" t="str">
            <v>N/A</v>
          </cell>
          <cell r="X312" t="str">
            <v>N/A</v>
          </cell>
          <cell r="Y312" t="str">
            <v>N/A</v>
          </cell>
          <cell r="Z312" t="str">
            <v>N/A</v>
          </cell>
        </row>
        <row r="313">
          <cell r="J313" t="str">
            <v>N/A</v>
          </cell>
          <cell r="K313" t="str">
            <v>N/A</v>
          </cell>
          <cell r="L313" t="str">
            <v>N/A</v>
          </cell>
          <cell r="M313" t="str">
            <v>N/A</v>
          </cell>
          <cell r="N313" t="str">
            <v>N/A</v>
          </cell>
          <cell r="O313" t="str">
            <v>N/A</v>
          </cell>
          <cell r="P313" t="str">
            <v>N/A</v>
          </cell>
          <cell r="Q313" t="str">
            <v>N/A</v>
          </cell>
          <cell r="R313" t="str">
            <v>N/A</v>
          </cell>
          <cell r="S313" t="str">
            <v>N/A</v>
          </cell>
          <cell r="T313" t="str">
            <v>N/A</v>
          </cell>
          <cell r="U313" t="str">
            <v>N/A</v>
          </cell>
          <cell r="V313" t="str">
            <v>N/A</v>
          </cell>
          <cell r="W313" t="str">
            <v>N/A</v>
          </cell>
          <cell r="X313" t="str">
            <v>N/A</v>
          </cell>
          <cell r="Y313" t="str">
            <v>N/A</v>
          </cell>
          <cell r="Z313" t="str">
            <v>N/A</v>
          </cell>
        </row>
        <row r="314">
          <cell r="J314" t="str">
            <v>N/A</v>
          </cell>
          <cell r="K314" t="str">
            <v>N/A</v>
          </cell>
          <cell r="L314" t="str">
            <v>N/A</v>
          </cell>
          <cell r="M314" t="str">
            <v>N/A</v>
          </cell>
          <cell r="N314" t="str">
            <v>N/A</v>
          </cell>
          <cell r="O314" t="str">
            <v>N/A</v>
          </cell>
          <cell r="P314" t="str">
            <v>N/A</v>
          </cell>
          <cell r="Q314" t="str">
            <v>N/A</v>
          </cell>
          <cell r="R314" t="str">
            <v>N/A</v>
          </cell>
          <cell r="S314" t="str">
            <v>N/A</v>
          </cell>
          <cell r="T314" t="str">
            <v>N/A</v>
          </cell>
          <cell r="U314" t="str">
            <v>N/A</v>
          </cell>
          <cell r="V314" t="str">
            <v>N/A</v>
          </cell>
          <cell r="W314" t="str">
            <v>N/A</v>
          </cell>
          <cell r="X314" t="str">
            <v>N/A</v>
          </cell>
          <cell r="Y314" t="str">
            <v>N/A</v>
          </cell>
          <cell r="Z314" t="str">
            <v>N/A</v>
          </cell>
        </row>
        <row r="315">
          <cell r="J315" t="str">
            <v>N/A</v>
          </cell>
          <cell r="K315" t="str">
            <v>N/A</v>
          </cell>
          <cell r="L315" t="str">
            <v>N/A</v>
          </cell>
          <cell r="M315" t="str">
            <v>N/A</v>
          </cell>
          <cell r="N315" t="str">
            <v>N/A</v>
          </cell>
          <cell r="O315" t="str">
            <v>N/A</v>
          </cell>
          <cell r="P315" t="str">
            <v>N/A</v>
          </cell>
          <cell r="Q315" t="str">
            <v>N/A</v>
          </cell>
          <cell r="R315" t="str">
            <v>N/A</v>
          </cell>
          <cell r="S315" t="str">
            <v>N/A</v>
          </cell>
          <cell r="T315" t="str">
            <v>N/A</v>
          </cell>
          <cell r="U315" t="str">
            <v>N/A</v>
          </cell>
          <cell r="V315" t="str">
            <v>N/A</v>
          </cell>
          <cell r="W315" t="str">
            <v>N/A</v>
          </cell>
          <cell r="X315" t="str">
            <v>N/A</v>
          </cell>
          <cell r="Y315" t="str">
            <v>N/A</v>
          </cell>
          <cell r="Z315" t="str">
            <v>N/A</v>
          </cell>
        </row>
        <row r="316">
          <cell r="J316" t="str">
            <v>N/A</v>
          </cell>
          <cell r="K316" t="str">
            <v>N/A</v>
          </cell>
          <cell r="L316" t="str">
            <v>N/A</v>
          </cell>
          <cell r="M316" t="str">
            <v>N/A</v>
          </cell>
          <cell r="N316" t="str">
            <v>N/A</v>
          </cell>
          <cell r="O316" t="str">
            <v>N/A</v>
          </cell>
          <cell r="P316" t="str">
            <v>N/A</v>
          </cell>
          <cell r="Q316" t="str">
            <v>N/A</v>
          </cell>
          <cell r="R316" t="str">
            <v>N/A</v>
          </cell>
          <cell r="S316" t="str">
            <v>N/A</v>
          </cell>
          <cell r="T316" t="str">
            <v>N/A</v>
          </cell>
          <cell r="U316" t="str">
            <v>N/A</v>
          </cell>
          <cell r="V316" t="str">
            <v>N/A</v>
          </cell>
          <cell r="W316" t="str">
            <v>N/A</v>
          </cell>
          <cell r="X316" t="str">
            <v>N/A</v>
          </cell>
          <cell r="Y316" t="str">
            <v>N/A</v>
          </cell>
          <cell r="Z316" t="str">
            <v>N/A</v>
          </cell>
        </row>
      </sheetData>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DG SUMMARY  "/>
      <sheetName val="SDG SUMMARY "/>
      <sheetName val="PROGRAMS &amp; COURSES SUMMARY"/>
      <sheetName val="SDG GOALS AND TARGETS"/>
      <sheetName val="SDG COMPETENCY KEYWORDS"/>
      <sheetName val="SUPPORTING INFO"/>
    </sheetNames>
    <sheetDataSet>
      <sheetData sheetId="0"/>
      <sheetData sheetId="1"/>
      <sheetData sheetId="2">
        <row r="4">
          <cell r="A4" t="str">
            <v>Environmental Laws and Regulations</v>
          </cell>
        </row>
        <row r="317">
          <cell r="J317" t="str">
            <v>N/A</v>
          </cell>
          <cell r="K317" t="str">
            <v>N/A</v>
          </cell>
          <cell r="L317" t="str">
            <v>N/A</v>
          </cell>
          <cell r="N317" t="str">
            <v>N/A</v>
          </cell>
          <cell r="O317" t="str">
            <v>N/A</v>
          </cell>
          <cell r="P317" t="str">
            <v>N/A</v>
          </cell>
          <cell r="Q317" t="str">
            <v>N/A</v>
          </cell>
          <cell r="R317" t="str">
            <v>N/A</v>
          </cell>
          <cell r="S317" t="str">
            <v>N/A</v>
          </cell>
          <cell r="T317" t="str">
            <v>N/A</v>
          </cell>
          <cell r="U317" t="str">
            <v>N/A</v>
          </cell>
          <cell r="V317" t="str">
            <v>N/A</v>
          </cell>
          <cell r="X317" t="str">
            <v>N/A</v>
          </cell>
          <cell r="Y317" t="str">
            <v>N/A</v>
          </cell>
          <cell r="Z317" t="str">
            <v>N/A</v>
          </cell>
        </row>
      </sheetData>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PORTING INFO"/>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PORTING INFO"/>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PORTING INFO"/>
    </sheetNames>
    <sheetDataSet>
      <sheetData sheetId="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J3:Z72" totalsRowShown="0" headerRowDxfId="170" dataDxfId="168" headerRowBorderDxfId="169" tableBorderDxfId="167">
  <autoFilter ref="J3:Z72" xr:uid="{00000000-0009-0000-0100-000001000000}"/>
  <tableColumns count="17">
    <tableColumn id="1" xr3:uid="{00000000-0010-0000-0000-000001000000}" name="Goal 1. No Poverty" dataDxfId="166"/>
    <tableColumn id="2" xr3:uid="{00000000-0010-0000-0000-000002000000}" name="Goal 2. Zero Hunger" dataDxfId="165"/>
    <tableColumn id="3" xr3:uid="{00000000-0010-0000-0000-000003000000}" name="Goal 3. Good Health and Well-Being" dataDxfId="164"/>
    <tableColumn id="4" xr3:uid="{00000000-0010-0000-0000-000004000000}" name="Goal 4. Quality Education" dataDxfId="163"/>
    <tableColumn id="5" xr3:uid="{00000000-0010-0000-0000-000005000000}" name="Goal 5. Gender Equality" dataDxfId="162"/>
    <tableColumn id="6" xr3:uid="{00000000-0010-0000-0000-000006000000}" name="Goal 6. Clean Water and Sanitation" dataDxfId="161"/>
    <tableColumn id="7" xr3:uid="{00000000-0010-0000-0000-000007000000}" name="Goal 7. Affordable and Clean Energy" dataDxfId="160"/>
    <tableColumn id="8" xr3:uid="{00000000-0010-0000-0000-000008000000}" name="Goal 8. Decent Work and Economic Growth" dataDxfId="159"/>
    <tableColumn id="9" xr3:uid="{00000000-0010-0000-0000-000009000000}" name="Goal 9. Industry, Innovation and Infrastructure" dataDxfId="158"/>
    <tableColumn id="10" xr3:uid="{00000000-0010-0000-0000-00000A000000}" name="Goal 10. Reduced Inequality" dataDxfId="157"/>
    <tableColumn id="11" xr3:uid="{00000000-0010-0000-0000-00000B000000}" name="Goal 11. Sustainable Cities and Communities" dataDxfId="156"/>
    <tableColumn id="12" xr3:uid="{00000000-0010-0000-0000-00000C000000}" name="Goal 12. Responsible Consumption and Production" dataDxfId="155"/>
    <tableColumn id="13" xr3:uid="{00000000-0010-0000-0000-00000D000000}" name="Goal 13. Climate Action" dataDxfId="154"/>
    <tableColumn id="14" xr3:uid="{00000000-0010-0000-0000-00000E000000}" name="Goal 14. Life Below Water" dataDxfId="153"/>
    <tableColumn id="15" xr3:uid="{00000000-0010-0000-0000-00000F000000}" name="Goal 15. Life on Land" dataDxfId="152"/>
    <tableColumn id="16" xr3:uid="{00000000-0010-0000-0000-000010000000}" name="Goal 16. Peace, Justice and Strong Institutions" dataDxfId="151"/>
    <tableColumn id="17" xr3:uid="{00000000-0010-0000-0000-000011000000}" name="Goal 17. Partnerships for the Goals" dataDxfId="15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G3:W47" totalsRowShown="0" headerRowDxfId="149" dataDxfId="147" headerRowBorderDxfId="148" tableBorderDxfId="146">
  <autoFilter ref="G3:W47" xr:uid="{00000000-0009-0000-0100-000002000000}"/>
  <tableColumns count="17">
    <tableColumn id="1" xr3:uid="{00000000-0010-0000-0100-000001000000}" name="Goal 1. No Poverty" dataDxfId="145"/>
    <tableColumn id="2" xr3:uid="{00000000-0010-0000-0100-000002000000}" name="Goal 2. Zero Hunger" dataDxfId="144"/>
    <tableColumn id="3" xr3:uid="{00000000-0010-0000-0100-000003000000}" name="Goal 3. Good Health and Well-Being" dataDxfId="143"/>
    <tableColumn id="4" xr3:uid="{00000000-0010-0000-0100-000004000000}" name="Goal 4. Quality Education" dataDxfId="142"/>
    <tableColumn id="5" xr3:uid="{00000000-0010-0000-0100-000005000000}" name="Goal 5. Gender Equality" dataDxfId="141"/>
    <tableColumn id="6" xr3:uid="{00000000-0010-0000-0100-000006000000}" name="Goal 6. Clean Water and Sanitation" dataDxfId="140"/>
    <tableColumn id="7" xr3:uid="{00000000-0010-0000-0100-000007000000}" name="Goal 7. Affordable and Clean Energy" dataDxfId="139"/>
    <tableColumn id="8" xr3:uid="{00000000-0010-0000-0100-000008000000}" name="Goal 8. Decent Work and Economic Growth" dataDxfId="138"/>
    <tableColumn id="9" xr3:uid="{00000000-0010-0000-0100-000009000000}" name="Goal 9. Industry, Innovation and Infrastructure" dataDxfId="137"/>
    <tableColumn id="10" xr3:uid="{00000000-0010-0000-0100-00000A000000}" name="Goal 10. Reduced Inequality" dataDxfId="136"/>
    <tableColumn id="11" xr3:uid="{00000000-0010-0000-0100-00000B000000}" name="Goal 11. Sustainable Cities and Communities" dataDxfId="135"/>
    <tableColumn id="12" xr3:uid="{00000000-0010-0000-0100-00000C000000}" name="Goal 12. Responsible Consumption and Production" dataDxfId="134"/>
    <tableColumn id="13" xr3:uid="{00000000-0010-0000-0100-00000D000000}" name="Goal 13. Climate Action" dataDxfId="133"/>
    <tableColumn id="14" xr3:uid="{00000000-0010-0000-0100-00000E000000}" name="Goal 14. Life Below Water" dataDxfId="132"/>
    <tableColumn id="15" xr3:uid="{00000000-0010-0000-0100-00000F000000}" name="Goal 15. Life on Land" dataDxfId="131"/>
    <tableColumn id="16" xr3:uid="{00000000-0010-0000-0100-000010000000}" name="Goal 16. Peace, Justice and Strong Institutions" dataDxfId="130"/>
    <tableColumn id="17" xr3:uid="{00000000-0010-0000-0100-000011000000}" name="Goal 17. Partnerships for the Goals" dataDxfId="129"/>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H3:X75" totalsRowShown="0" headerRowDxfId="128" dataDxfId="126" headerRowBorderDxfId="127" tableBorderDxfId="125">
  <autoFilter ref="H3:X75" xr:uid="{00000000-0009-0000-0100-000003000000}"/>
  <tableColumns count="17">
    <tableColumn id="1" xr3:uid="{00000000-0010-0000-0200-000001000000}" name="Goal 1. No Poverty" dataDxfId="124"/>
    <tableColumn id="2" xr3:uid="{00000000-0010-0000-0200-000002000000}" name="Goal 2. Zero Hunger" dataDxfId="123"/>
    <tableColumn id="3" xr3:uid="{00000000-0010-0000-0200-000003000000}" name="Goal 3. Good Health and Well-Being" dataDxfId="122"/>
    <tableColumn id="4" xr3:uid="{00000000-0010-0000-0200-000004000000}" name="Goal 4. Quality Education" dataDxfId="121"/>
    <tableColumn id="5" xr3:uid="{00000000-0010-0000-0200-000005000000}" name="Goal 5. Gender Equality" dataDxfId="120"/>
    <tableColumn id="6" xr3:uid="{00000000-0010-0000-0200-000006000000}" name="Goal 6. Clean Water and Sanitation" dataDxfId="119"/>
    <tableColumn id="7" xr3:uid="{00000000-0010-0000-0200-000007000000}" name="Goal 7. Affordable and Clean Energy" dataDxfId="118"/>
    <tableColumn id="8" xr3:uid="{00000000-0010-0000-0200-000008000000}" name="Goal 8. Decent Work and Economic Growth" dataDxfId="117"/>
    <tableColumn id="9" xr3:uid="{00000000-0010-0000-0200-000009000000}" name="Goal 9. Industry, Innovation and Infrastructure" dataDxfId="116"/>
    <tableColumn id="10" xr3:uid="{00000000-0010-0000-0200-00000A000000}" name="Goal 10. Reduced Inequality" dataDxfId="115"/>
    <tableColumn id="11" xr3:uid="{00000000-0010-0000-0200-00000B000000}" name="Goal 11. Sustainable Cities and Communities" dataDxfId="114"/>
    <tableColumn id="12" xr3:uid="{00000000-0010-0000-0200-00000C000000}" name="Goal 12. Responsible Consumption and Production" dataDxfId="113"/>
    <tableColumn id="13" xr3:uid="{00000000-0010-0000-0200-00000D000000}" name="Goal 13. Climate Action" dataDxfId="112"/>
    <tableColumn id="14" xr3:uid="{00000000-0010-0000-0200-00000E000000}" name="Goal 14. Life Below Water" dataDxfId="111"/>
    <tableColumn id="15" xr3:uid="{00000000-0010-0000-0200-00000F000000}" name="Goal 15. Life on Land" dataDxfId="110"/>
    <tableColumn id="16" xr3:uid="{00000000-0010-0000-0200-000010000000}" name="Goal 16. Peace, Justice and Strong Institutions" dataDxfId="109"/>
    <tableColumn id="17" xr3:uid="{00000000-0010-0000-0200-000011000000}" name="Goal 17. Partnerships for the Goals" dataDxfId="108"/>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3:Y56" totalsRowShown="0" headerRowDxfId="107" dataDxfId="106" tableBorderDxfId="105">
  <autoFilter ref="A3:Y56" xr:uid="{00000000-0009-0000-0100-000004000000}"/>
  <tableColumns count="25">
    <tableColumn id="1" xr3:uid="{00000000-0010-0000-0300-000001000000}" name="PROJECT TITLE" dataDxfId="104"/>
    <tableColumn id="2" xr3:uid="{00000000-0010-0000-0300-000002000000}" name="PROJECT DESCRIPTION" dataDxfId="103"/>
    <tableColumn id="3" xr3:uid="{00000000-0010-0000-0300-000003000000}" name="YEAR" dataDxfId="102"/>
    <tableColumn id="4" xr3:uid="{00000000-0010-0000-0300-000004000000}" name="CATEGORY" dataDxfId="101"/>
    <tableColumn id="5" xr3:uid="{00000000-0010-0000-0300-000005000000}" name="PROJECT TYPE" dataDxfId="100"/>
    <tableColumn id="26" xr3:uid="{00000000-0010-0000-0300-00001A000000}" name="NC SUSTAINABILITY WEB SITELINK" dataDxfId="99"/>
    <tableColumn id="6" xr3:uid="{00000000-0010-0000-0300-000006000000}" name="Goal 1. No Poverty" dataDxfId="98"/>
    <tableColumn id="7" xr3:uid="{00000000-0010-0000-0300-000007000000}" name="Goal 2. Zero Hunger" dataDxfId="97"/>
    <tableColumn id="8" xr3:uid="{00000000-0010-0000-0300-000008000000}" name="Goal 3. Good Health and Well-Being" dataDxfId="96"/>
    <tableColumn id="9" xr3:uid="{00000000-0010-0000-0300-000009000000}" name="Goal 4. Quality Education" dataDxfId="95"/>
    <tableColumn id="10" xr3:uid="{00000000-0010-0000-0300-00000A000000}" name="Goal 5. Gender Equality" dataDxfId="94"/>
    <tableColumn id="11" xr3:uid="{00000000-0010-0000-0300-00000B000000}" name="Goal 6. Clean Water and Sanitation" dataDxfId="93"/>
    <tableColumn id="12" xr3:uid="{00000000-0010-0000-0300-00000C000000}" name="Goal 7. Affordable and Clean Energy" dataDxfId="92"/>
    <tableColumn id="13" xr3:uid="{00000000-0010-0000-0300-00000D000000}" name="Goal 8. Decent Work and Economic Growth" dataDxfId="91"/>
    <tableColumn id="14" xr3:uid="{00000000-0010-0000-0300-00000E000000}" name="Goal 9. Industry, Innovation and Infrastructure" dataDxfId="90"/>
    <tableColumn id="15" xr3:uid="{00000000-0010-0000-0300-00000F000000}" name="Goal 10. Reduced Inequality" dataDxfId="89"/>
    <tableColumn id="16" xr3:uid="{00000000-0010-0000-0300-000010000000}" name="Goal 11. Sustainable Cities and Communities" dataDxfId="88"/>
    <tableColumn id="17" xr3:uid="{00000000-0010-0000-0300-000011000000}" name="Goal 12. Responsible Consumption and Production" dataDxfId="87"/>
    <tableColumn id="18" xr3:uid="{00000000-0010-0000-0300-000012000000}" name="Goal 13. Climate Action" dataDxfId="86"/>
    <tableColumn id="19" xr3:uid="{00000000-0010-0000-0300-000013000000}" name="Goal 14. Life Below Water" dataDxfId="85"/>
    <tableColumn id="20" xr3:uid="{00000000-0010-0000-0300-000014000000}" name="Goal 15. Life on Land" dataDxfId="84"/>
    <tableColumn id="21" xr3:uid="{00000000-0010-0000-0300-000015000000}" name="Goal 16. Peace, Justice and Strong Institutions" dataDxfId="83"/>
    <tableColumn id="22" xr3:uid="{00000000-0010-0000-0300-000016000000}" name="Goal 17. Partnerships for the Goals" dataDxfId="82"/>
    <tableColumn id="24" xr3:uid="{00000000-0010-0000-0300-000018000000}" name="SDG TARGET ALIGNMENT &amp; JUSTIFICATION" dataDxfId="81"/>
    <tableColumn id="25" xr3:uid="{00000000-0010-0000-0300-000019000000}" name="ADDITIONAL NOTES" dataDxfId="8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hyperlink" Target="https://www.niagaracollege.ca/courses/ENRG/1211/term/1211/plan/P0765/" TargetMode="External"/><Relationship Id="rId21" Type="http://schemas.openxmlformats.org/officeDocument/2006/relationships/hyperlink" Target="https://www.niagaracollege.ca/courses/COMM/1101/term/1171/plan/P0780/" TargetMode="External"/><Relationship Id="rId42" Type="http://schemas.openxmlformats.org/officeDocument/2006/relationships/hyperlink" Target="https://www.niagaracollege.ca/courses/CULN/1121/term/1174/plan/P0464/" TargetMode="External"/><Relationship Id="rId63" Type="http://schemas.openxmlformats.org/officeDocument/2006/relationships/hyperlink" Target="https://www.niagaracollege.ca/courses/BICG/9503/term/1224/plan/P6002/" TargetMode="External"/><Relationship Id="rId84" Type="http://schemas.openxmlformats.org/officeDocument/2006/relationships/hyperlink" Target="https://www.niagaracollege.ca/courses/ENRG/1211/term/1211/plan/P0765/" TargetMode="External"/><Relationship Id="rId138" Type="http://schemas.openxmlformats.org/officeDocument/2006/relationships/hyperlink" Target="https://www.niagaracollege.ca/courses/ENRG/1211/term/1211/plan/P0765/" TargetMode="External"/><Relationship Id="rId159" Type="http://schemas.openxmlformats.org/officeDocument/2006/relationships/hyperlink" Target="https://www.niagaracollege.ca/courses/ENRG/1211/term/1211/plan/P0765/" TargetMode="External"/><Relationship Id="rId170" Type="http://schemas.openxmlformats.org/officeDocument/2006/relationships/hyperlink" Target="https://www.niagaracollege.ca/courses/ENRG/1211/term/1211/plan/P0765/" TargetMode="External"/><Relationship Id="rId191" Type="http://schemas.openxmlformats.org/officeDocument/2006/relationships/hyperlink" Target="https://www.niagaracollege.ca/courses/ENRG/1211/term/1211/plan/P0765/" TargetMode="External"/><Relationship Id="rId205" Type="http://schemas.openxmlformats.org/officeDocument/2006/relationships/hyperlink" Target="https://www.niagaracollege.ca/courses/ENRG/1211/term/1211/plan/P0765/" TargetMode="External"/><Relationship Id="rId226" Type="http://schemas.openxmlformats.org/officeDocument/2006/relationships/printerSettings" Target="../printerSettings/printerSettings2.bin"/><Relationship Id="rId107" Type="http://schemas.openxmlformats.org/officeDocument/2006/relationships/hyperlink" Target="https://www.niagaracollege.ca/courses/ENRG/1211/term/1211/plan/P0765/" TargetMode="External"/><Relationship Id="rId11" Type="http://schemas.openxmlformats.org/officeDocument/2006/relationships/hyperlink" Target="https://www.niagaracollege.ca/courses/ENRG/1100/term/1194/plan/P0765/" TargetMode="External"/><Relationship Id="rId32" Type="http://schemas.openxmlformats.org/officeDocument/2006/relationships/hyperlink" Target="https://www.niagaracollege.ca/courses/CULN/1248/term/1201/plan/P0464/" TargetMode="External"/><Relationship Id="rId53" Type="http://schemas.openxmlformats.org/officeDocument/2006/relationships/hyperlink" Target="https://www.niagaracollege.ca/courses/BAKG/1110/term/1201/plan/P0464/" TargetMode="External"/><Relationship Id="rId74" Type="http://schemas.openxmlformats.org/officeDocument/2006/relationships/hyperlink" Target="https://www.niagaracollege.ca/courses/ENVR/9171/term/1194/plan/P0234/" TargetMode="External"/><Relationship Id="rId128" Type="http://schemas.openxmlformats.org/officeDocument/2006/relationships/hyperlink" Target="https://www.niagaracollege.ca/courses/ENRG/1211/term/1211/plan/P0765/" TargetMode="External"/><Relationship Id="rId149" Type="http://schemas.openxmlformats.org/officeDocument/2006/relationships/hyperlink" Target="https://www.niagaracollege.ca/courses/ENRG/1211/term/1211/plan/P0765/" TargetMode="External"/><Relationship Id="rId5" Type="http://schemas.openxmlformats.org/officeDocument/2006/relationships/hyperlink" Target="https://www.niagaracollege.ca/courses/ENRG/1202/term/1204/plan/P0765/" TargetMode="External"/><Relationship Id="rId95" Type="http://schemas.openxmlformats.org/officeDocument/2006/relationships/hyperlink" Target="https://www.niagaracollege.ca/courses/ENRG/1211/term/1211/plan/P0765/" TargetMode="External"/><Relationship Id="rId160" Type="http://schemas.openxmlformats.org/officeDocument/2006/relationships/hyperlink" Target="https://www.niagaracollege.ca/courses/ENRG/1211/term/1211/plan/P0765/" TargetMode="External"/><Relationship Id="rId181" Type="http://schemas.openxmlformats.org/officeDocument/2006/relationships/hyperlink" Target="https://www.niagaracollege.ca/courses/ENRG/1211/term/1211/plan/P0765/" TargetMode="External"/><Relationship Id="rId216" Type="http://schemas.openxmlformats.org/officeDocument/2006/relationships/hyperlink" Target="https://www.niagaracollege.ca/courses/ENRG/1211/term/1211/plan/P0765/" TargetMode="External"/><Relationship Id="rId22" Type="http://schemas.openxmlformats.org/officeDocument/2006/relationships/hyperlink" Target="https://www.niagaracollege.ca/courses/CULN/1423/term/1204/plan/P0464/" TargetMode="External"/><Relationship Id="rId43" Type="http://schemas.openxmlformats.org/officeDocument/2006/relationships/hyperlink" Target="https://www.niagaracollege.ca/courses/CULN/1115/term/1201/plan/P0464/" TargetMode="External"/><Relationship Id="rId64" Type="http://schemas.openxmlformats.org/officeDocument/2006/relationships/hyperlink" Target="https://www.niagaracollege.ca/courses/BICG/9502/term/1221/plan/P6002/" TargetMode="External"/><Relationship Id="rId118" Type="http://schemas.openxmlformats.org/officeDocument/2006/relationships/hyperlink" Target="https://www.niagaracollege.ca/courses/ENRG/1211/term/1211/plan/P0765/" TargetMode="External"/><Relationship Id="rId139" Type="http://schemas.openxmlformats.org/officeDocument/2006/relationships/hyperlink" Target="https://www.niagaracollege.ca/courses/ENRG/1211/term/1211/plan/P0765/" TargetMode="External"/><Relationship Id="rId85" Type="http://schemas.openxmlformats.org/officeDocument/2006/relationships/hyperlink" Target="https://www.niagaracollege.ca/courses/ENRG/1211/term/1211/plan/P0765/" TargetMode="External"/><Relationship Id="rId150" Type="http://schemas.openxmlformats.org/officeDocument/2006/relationships/hyperlink" Target="https://www.niagaracollege.ca/courses/ENRG/1211/term/1211/plan/P0765/" TargetMode="External"/><Relationship Id="rId171" Type="http://schemas.openxmlformats.org/officeDocument/2006/relationships/hyperlink" Target="https://www.niagaracollege.ca/courses/ENRG/1211/term/1211/plan/P0765/" TargetMode="External"/><Relationship Id="rId192" Type="http://schemas.openxmlformats.org/officeDocument/2006/relationships/hyperlink" Target="https://www.niagaracollege.ca/courses/ENRG/1211/term/1211/plan/P0765/" TargetMode="External"/><Relationship Id="rId206" Type="http://schemas.openxmlformats.org/officeDocument/2006/relationships/hyperlink" Target="https://www.niagaracollege.ca/courses/ENRG/1211/term/1211/plan/P0765/" TargetMode="External"/><Relationship Id="rId227" Type="http://schemas.openxmlformats.org/officeDocument/2006/relationships/drawing" Target="../drawings/drawing2.xml"/><Relationship Id="rId12" Type="http://schemas.openxmlformats.org/officeDocument/2006/relationships/hyperlink" Target="https://www.niagaracollege.ca/courses/ELEC/1228/term/1201/plan/P0765/" TargetMode="External"/><Relationship Id="rId33" Type="http://schemas.openxmlformats.org/officeDocument/2006/relationships/hyperlink" Target="https://www.niagaracollege.ca/courses/CULN/1228/term/1211/plan/P0464/" TargetMode="External"/><Relationship Id="rId108" Type="http://schemas.openxmlformats.org/officeDocument/2006/relationships/hyperlink" Target="https://www.niagaracollege.ca/courses/ENRG/1211/term/1211/plan/P0765/" TargetMode="External"/><Relationship Id="rId129" Type="http://schemas.openxmlformats.org/officeDocument/2006/relationships/hyperlink" Target="https://www.niagaracollege.ca/courses/ENRG/1211/term/1211/plan/P0765/" TargetMode="External"/><Relationship Id="rId54" Type="http://schemas.openxmlformats.org/officeDocument/2006/relationships/hyperlink" Target="https://www.niagaracollege.ca/courses/ACCT/9700/term/1221/plan/P0464/" TargetMode="External"/><Relationship Id="rId75" Type="http://schemas.openxmlformats.org/officeDocument/2006/relationships/hyperlink" Target="https://www.niagaracollege.ca/courses/ENVR/9140/term/1194/plan/P0234/" TargetMode="External"/><Relationship Id="rId96" Type="http://schemas.openxmlformats.org/officeDocument/2006/relationships/hyperlink" Target="https://www.niagaracollege.ca/courses/ENRG/1211/term/1211/plan/P0765/" TargetMode="External"/><Relationship Id="rId140" Type="http://schemas.openxmlformats.org/officeDocument/2006/relationships/hyperlink" Target="https://www.niagaracollege.ca/courses/ENRG/1211/term/1211/plan/P0765/" TargetMode="External"/><Relationship Id="rId161" Type="http://schemas.openxmlformats.org/officeDocument/2006/relationships/hyperlink" Target="https://www.niagaracollege.ca/courses/ENRG/1211/term/1211/plan/P0765/" TargetMode="External"/><Relationship Id="rId182" Type="http://schemas.openxmlformats.org/officeDocument/2006/relationships/hyperlink" Target="https://www.niagaracollege.ca/courses/ENRG/1211/term/1211/plan/P0765/" TargetMode="External"/><Relationship Id="rId217" Type="http://schemas.openxmlformats.org/officeDocument/2006/relationships/hyperlink" Target="https://www.niagaracollege.ca/courses/ENRG/1211/term/1211/plan/P0765/" TargetMode="External"/><Relationship Id="rId6" Type="http://schemas.openxmlformats.org/officeDocument/2006/relationships/hyperlink" Target="https://www.niagaracollege.ca/courses/ENRG/1107/term/1201/plan/P0765/" TargetMode="External"/><Relationship Id="rId23" Type="http://schemas.openxmlformats.org/officeDocument/2006/relationships/hyperlink" Target="https://www.niagaracollege.ca/courses/CULN/1325/term/1221/plan/P0464/" TargetMode="External"/><Relationship Id="rId119" Type="http://schemas.openxmlformats.org/officeDocument/2006/relationships/hyperlink" Target="https://www.niagaracollege.ca/courses/ENRG/1211/term/1211/plan/P0765/" TargetMode="External"/><Relationship Id="rId44" Type="http://schemas.openxmlformats.org/officeDocument/2006/relationships/hyperlink" Target="https://www.niagaracollege.ca/courses/CULN/1112/term/1194/plan/P0464/" TargetMode="External"/><Relationship Id="rId65" Type="http://schemas.openxmlformats.org/officeDocument/2006/relationships/hyperlink" Target="https://www.niagaracollege.ca/courses/BICG/9403/term/1224/plan/P6002/" TargetMode="External"/><Relationship Id="rId86" Type="http://schemas.openxmlformats.org/officeDocument/2006/relationships/hyperlink" Target="https://www.niagaracollege.ca/courses/ENRG/1211/term/1211/plan/P0765/" TargetMode="External"/><Relationship Id="rId130" Type="http://schemas.openxmlformats.org/officeDocument/2006/relationships/hyperlink" Target="https://www.niagaracollege.ca/courses/ENRG/1211/term/1211/plan/P0765/" TargetMode="External"/><Relationship Id="rId151" Type="http://schemas.openxmlformats.org/officeDocument/2006/relationships/hyperlink" Target="https://www.niagaracollege.ca/courses/ENRG/1211/term/1211/plan/P0765/" TargetMode="External"/><Relationship Id="rId172" Type="http://schemas.openxmlformats.org/officeDocument/2006/relationships/hyperlink" Target="https://www.niagaracollege.ca/courses/ENRG/1211/term/1211/plan/P0765/" TargetMode="External"/><Relationship Id="rId193" Type="http://schemas.openxmlformats.org/officeDocument/2006/relationships/hyperlink" Target="https://www.niagaracollege.ca/courses/ENRG/1211/term/1211/plan/P0765/" TargetMode="External"/><Relationship Id="rId207" Type="http://schemas.openxmlformats.org/officeDocument/2006/relationships/hyperlink" Target="https://www.niagaracollege.ca/courses/ENRG/1211/term/1211/plan/P0765/" TargetMode="External"/><Relationship Id="rId228" Type="http://schemas.openxmlformats.org/officeDocument/2006/relationships/vmlDrawing" Target="../drawings/vmlDrawing1.vml"/><Relationship Id="rId13" Type="http://schemas.openxmlformats.org/officeDocument/2006/relationships/hyperlink" Target="https://www.niagaracollege.ca/courses/ELEC/1128/term/1194/plan/P0765/" TargetMode="External"/><Relationship Id="rId109" Type="http://schemas.openxmlformats.org/officeDocument/2006/relationships/hyperlink" Target="https://www.niagaracollege.ca/courses/ENRG/1211/term/1211/plan/P0765/" TargetMode="External"/><Relationship Id="rId34" Type="http://schemas.openxmlformats.org/officeDocument/2006/relationships/hyperlink" Target="https://www.niagaracollege.ca/courses/CULN/1227/term/1211/plan/P0464/" TargetMode="External"/><Relationship Id="rId55" Type="http://schemas.openxmlformats.org/officeDocument/2006/relationships/hyperlink" Target="https://www.niagaracollege.ca/courses/INTL/9750/term/1201/plan/P0447/" TargetMode="External"/><Relationship Id="rId76" Type="http://schemas.openxmlformats.org/officeDocument/2006/relationships/hyperlink" Target="https://www.niagaracollege.ca/courses/ENVR/9120/term/1201/plan/P0234/" TargetMode="External"/><Relationship Id="rId97" Type="http://schemas.openxmlformats.org/officeDocument/2006/relationships/hyperlink" Target="https://www.niagaracollege.ca/courses/ENRG/1211/term/1211/plan/P0765/" TargetMode="External"/><Relationship Id="rId120" Type="http://schemas.openxmlformats.org/officeDocument/2006/relationships/hyperlink" Target="https://www.niagaracollege.ca/courses/ENRG/1211/term/1211/plan/P0765/" TargetMode="External"/><Relationship Id="rId141" Type="http://schemas.openxmlformats.org/officeDocument/2006/relationships/hyperlink" Target="https://www.niagaracollege.ca/courses/ENRG/1211/term/1211/plan/P0765/" TargetMode="External"/><Relationship Id="rId7" Type="http://schemas.openxmlformats.org/officeDocument/2006/relationships/hyperlink" Target="https://www.niagaracollege.ca/courses/ENRG/1106/term/1201/plan/P0765/" TargetMode="External"/><Relationship Id="rId162" Type="http://schemas.openxmlformats.org/officeDocument/2006/relationships/hyperlink" Target="https://www.niagaracollege.ca/courses/ENRG/1211/term/1211/plan/P0765/" TargetMode="External"/><Relationship Id="rId183" Type="http://schemas.openxmlformats.org/officeDocument/2006/relationships/hyperlink" Target="https://www.niagaracollege.ca/courses/ENRG/1211/term/1211/plan/P0765/" TargetMode="External"/><Relationship Id="rId218" Type="http://schemas.openxmlformats.org/officeDocument/2006/relationships/hyperlink" Target="https://www.niagaracollege.ca/courses/ENRG/1211/term/1211/plan/P0765/" TargetMode="External"/><Relationship Id="rId24" Type="http://schemas.openxmlformats.org/officeDocument/2006/relationships/hyperlink" Target="https://www.niagaracollege.ca/courses/CULN/1324/term/1221/plan/P0464/" TargetMode="External"/><Relationship Id="rId45" Type="http://schemas.openxmlformats.org/officeDocument/2006/relationships/hyperlink" Target="https://www.niagaracollege.ca/courses/CULN/1121/term/1174/plan/P0464/" TargetMode="External"/><Relationship Id="rId66" Type="http://schemas.openxmlformats.org/officeDocument/2006/relationships/hyperlink" Target="https://www.niagaracollege.ca/courses/BICG/9303/term/1221/plan/P6002/" TargetMode="External"/><Relationship Id="rId87" Type="http://schemas.openxmlformats.org/officeDocument/2006/relationships/hyperlink" Target="https://www.niagaracollege.ca/courses/ENRG/1211/term/1211/plan/P0765/" TargetMode="External"/><Relationship Id="rId110" Type="http://schemas.openxmlformats.org/officeDocument/2006/relationships/hyperlink" Target="https://www.niagaracollege.ca/courses/ENRG/1211/term/1211/plan/P0765/" TargetMode="External"/><Relationship Id="rId131" Type="http://schemas.openxmlformats.org/officeDocument/2006/relationships/hyperlink" Target="https://www.niagaracollege.ca/courses/ENRG/1211/term/1211/plan/P0765/" TargetMode="External"/><Relationship Id="rId152" Type="http://schemas.openxmlformats.org/officeDocument/2006/relationships/hyperlink" Target="https://www.niagaracollege.ca/courses/ENRG/1211/term/1211/plan/P0765/" TargetMode="External"/><Relationship Id="rId173" Type="http://schemas.openxmlformats.org/officeDocument/2006/relationships/hyperlink" Target="https://www.niagaracollege.ca/courses/ENRG/1211/term/1211/plan/P0765/" TargetMode="External"/><Relationship Id="rId194" Type="http://schemas.openxmlformats.org/officeDocument/2006/relationships/hyperlink" Target="https://www.niagaracollege.ca/courses/ENRG/1211/term/1211/plan/P0765/" TargetMode="External"/><Relationship Id="rId208" Type="http://schemas.openxmlformats.org/officeDocument/2006/relationships/hyperlink" Target="https://www.niagaracollege.ca/courses/ENRG/1211/term/1211/plan/P0765/" TargetMode="External"/><Relationship Id="rId229" Type="http://schemas.openxmlformats.org/officeDocument/2006/relationships/table" Target="../tables/table1.xml"/><Relationship Id="rId14" Type="http://schemas.openxmlformats.org/officeDocument/2006/relationships/hyperlink" Target="https://www.niagaracollege.ca/courses/CTEC/1240/term/1194/plan/P0765/" TargetMode="External"/><Relationship Id="rId35" Type="http://schemas.openxmlformats.org/officeDocument/2006/relationships/hyperlink" Target="https://www.niagaracollege.ca/courses/CULN/1226/term/1211/plan/P0464/" TargetMode="External"/><Relationship Id="rId56" Type="http://schemas.openxmlformats.org/officeDocument/2006/relationships/hyperlink" Target="https://www.niagaracollege.ca/courses/BICG/9202/term/1194/plan/P0447/" TargetMode="External"/><Relationship Id="rId77" Type="http://schemas.openxmlformats.org/officeDocument/2006/relationships/hyperlink" Target="https://www.niagaracollege.ca/courses/ENVR/9107/term/1194/plan/P0234/" TargetMode="External"/><Relationship Id="rId100" Type="http://schemas.openxmlformats.org/officeDocument/2006/relationships/hyperlink" Target="https://www.niagaracollege.ca/courses/ENRG/1211/term/1211/plan/P0765/" TargetMode="External"/><Relationship Id="rId8" Type="http://schemas.openxmlformats.org/officeDocument/2006/relationships/hyperlink" Target="https://www.niagaracollege.ca/courses/ENRG/1102/term/1201/plan/P0765/" TargetMode="External"/><Relationship Id="rId98" Type="http://schemas.openxmlformats.org/officeDocument/2006/relationships/hyperlink" Target="https://www.niagaracollege.ca/courses/ENRG/1211/term/1211/plan/P0765/" TargetMode="External"/><Relationship Id="rId121" Type="http://schemas.openxmlformats.org/officeDocument/2006/relationships/hyperlink" Target="https://www.niagaracollege.ca/courses/ENRG/1211/term/1211/plan/P0765/" TargetMode="External"/><Relationship Id="rId142" Type="http://schemas.openxmlformats.org/officeDocument/2006/relationships/hyperlink" Target="https://www.niagaracollege.ca/courses/ENRG/1211/term/1211/plan/P0765/" TargetMode="External"/><Relationship Id="rId163" Type="http://schemas.openxmlformats.org/officeDocument/2006/relationships/hyperlink" Target="https://www.niagaracollege.ca/courses/ENRG/1211/term/1211/plan/P0765/" TargetMode="External"/><Relationship Id="rId184" Type="http://schemas.openxmlformats.org/officeDocument/2006/relationships/hyperlink" Target="https://www.niagaracollege.ca/courses/ENRG/1211/term/1211/plan/P0765/" TargetMode="External"/><Relationship Id="rId219" Type="http://schemas.openxmlformats.org/officeDocument/2006/relationships/hyperlink" Target="https://www.niagaracollege.ca/courses/ENRG/1211/term/1211/plan/P0765/" TargetMode="External"/><Relationship Id="rId230" Type="http://schemas.openxmlformats.org/officeDocument/2006/relationships/comments" Target="../comments1.xml"/><Relationship Id="rId25" Type="http://schemas.openxmlformats.org/officeDocument/2006/relationships/hyperlink" Target="https://www.niagaracollege.ca/courses/CULN/1323/term/1214/plan/P0464/" TargetMode="External"/><Relationship Id="rId46" Type="http://schemas.openxmlformats.org/officeDocument/2006/relationships/hyperlink" Target="http://https/www.niagaracollege.ca/courses/COMM/1088/term/1201/plan/P0198/" TargetMode="External"/><Relationship Id="rId67" Type="http://schemas.openxmlformats.org/officeDocument/2006/relationships/hyperlink" Target="https://www.niagaracollege.ca/courses/PREL/9204/term/1201/plan/P0234/" TargetMode="External"/><Relationship Id="rId116" Type="http://schemas.openxmlformats.org/officeDocument/2006/relationships/hyperlink" Target="https://www.niagaracollege.ca/courses/ENRG/1211/term/1211/plan/P0765/" TargetMode="External"/><Relationship Id="rId137" Type="http://schemas.openxmlformats.org/officeDocument/2006/relationships/hyperlink" Target="https://www.niagaracollege.ca/courses/ENRG/1211/term/1211/plan/P0765/" TargetMode="External"/><Relationship Id="rId158" Type="http://schemas.openxmlformats.org/officeDocument/2006/relationships/hyperlink" Target="https://www.niagaracollege.ca/courses/ENRG/1211/term/1211/plan/P0765/" TargetMode="External"/><Relationship Id="rId20" Type="http://schemas.openxmlformats.org/officeDocument/2006/relationships/hyperlink" Target="https://www.niagaracollege.ca/courses/MATH/1150/term/1204/plan/P0464/" TargetMode="External"/><Relationship Id="rId41" Type="http://schemas.openxmlformats.org/officeDocument/2006/relationships/hyperlink" Target="https://www.niagaracollege.ca/courses/CULN/1145/term/1194/plan/P0464/" TargetMode="External"/><Relationship Id="rId62" Type="http://schemas.openxmlformats.org/officeDocument/2006/relationships/hyperlink" Target="https://www.niagaracollege.ca/courses/BICG/9603/term/1221/plan/P6002/" TargetMode="External"/><Relationship Id="rId83" Type="http://schemas.openxmlformats.org/officeDocument/2006/relationships/hyperlink" Target="https://www.niagaracollege.ca/courses/ENRG/1211/term/1211/plan/P0765/" TargetMode="External"/><Relationship Id="rId88" Type="http://schemas.openxmlformats.org/officeDocument/2006/relationships/hyperlink" Target="https://www.niagaracollege.ca/courses/ENRG/1211/term/1211/plan/P0765/" TargetMode="External"/><Relationship Id="rId111" Type="http://schemas.openxmlformats.org/officeDocument/2006/relationships/hyperlink" Target="https://www.niagaracollege.ca/courses/ENRG/1211/term/1211/plan/P0765/" TargetMode="External"/><Relationship Id="rId132" Type="http://schemas.openxmlformats.org/officeDocument/2006/relationships/hyperlink" Target="https://www.niagaracollege.ca/courses/ENRG/1211/term/1211/plan/P0765/" TargetMode="External"/><Relationship Id="rId153" Type="http://schemas.openxmlformats.org/officeDocument/2006/relationships/hyperlink" Target="https://www.niagaracollege.ca/courses/ENRG/1211/term/1211/plan/P0765/" TargetMode="External"/><Relationship Id="rId174" Type="http://schemas.openxmlformats.org/officeDocument/2006/relationships/hyperlink" Target="https://www.niagaracollege.ca/courses/ENRG/1211/term/1211/plan/P0765/" TargetMode="External"/><Relationship Id="rId179" Type="http://schemas.openxmlformats.org/officeDocument/2006/relationships/hyperlink" Target="https://www.niagaracollege.ca/courses/ENRG/1211/term/1211/plan/P0765/" TargetMode="External"/><Relationship Id="rId195" Type="http://schemas.openxmlformats.org/officeDocument/2006/relationships/hyperlink" Target="https://www.niagaracollege.ca/courses/ENRG/1211/term/1211/plan/P0765/" TargetMode="External"/><Relationship Id="rId209" Type="http://schemas.openxmlformats.org/officeDocument/2006/relationships/hyperlink" Target="https://www.niagaracollege.ca/courses/ENRG/1211/term/1211/plan/P0765/" TargetMode="External"/><Relationship Id="rId190" Type="http://schemas.openxmlformats.org/officeDocument/2006/relationships/hyperlink" Target="https://www.niagaracollege.ca/courses/ENRG/1211/term/1211/plan/P0765/" TargetMode="External"/><Relationship Id="rId204" Type="http://schemas.openxmlformats.org/officeDocument/2006/relationships/hyperlink" Target="https://www.niagaracollege.ca/courses/ENRG/1211/term/1211/plan/P0765/" TargetMode="External"/><Relationship Id="rId220" Type="http://schemas.openxmlformats.org/officeDocument/2006/relationships/hyperlink" Target="https://www.niagaracollege.ca/courses/ENRG/1211/term/1211/plan/P0765/" TargetMode="External"/><Relationship Id="rId225" Type="http://schemas.openxmlformats.org/officeDocument/2006/relationships/hyperlink" Target="https://www.niagaracollege.ca/courses/ENRG/1211/term/1211/plan/P0765/" TargetMode="External"/><Relationship Id="rId15" Type="http://schemas.openxmlformats.org/officeDocument/2006/relationships/hyperlink" Target="https://www.niagaracollege.ca/courses/COMM/1430/term/1201/plan/P0760/" TargetMode="External"/><Relationship Id="rId36" Type="http://schemas.openxmlformats.org/officeDocument/2006/relationships/hyperlink" Target="https://www.niagaracollege.ca/courses/CULN/1224/term/1211/plan/P0464/" TargetMode="External"/><Relationship Id="rId57" Type="http://schemas.openxmlformats.org/officeDocument/2006/relationships/hyperlink" Target="https://www.niagaracollege.ca/courses/BICG/9102/term/1201/plan/P6002/" TargetMode="External"/><Relationship Id="rId106" Type="http://schemas.openxmlformats.org/officeDocument/2006/relationships/hyperlink" Target="https://www.niagaracollege.ca/courses/ENRG/1211/term/1211/plan/P0765/" TargetMode="External"/><Relationship Id="rId127" Type="http://schemas.openxmlformats.org/officeDocument/2006/relationships/hyperlink" Target="https://www.niagaracollege.ca/courses/ENRG/1211/term/1211/plan/P0765/" TargetMode="External"/><Relationship Id="rId10" Type="http://schemas.openxmlformats.org/officeDocument/2006/relationships/hyperlink" Target="https://www.niagaracollege.ca/courses/ENRG/1101/term/1194/plan/P0765/" TargetMode="External"/><Relationship Id="rId31" Type="http://schemas.openxmlformats.org/officeDocument/2006/relationships/hyperlink" Target="https://www.niagaracollege.ca/courses/CULN/1245/term/1201/plan/P0464/" TargetMode="External"/><Relationship Id="rId52" Type="http://schemas.openxmlformats.org/officeDocument/2006/relationships/hyperlink" Target="https://www.niagaracollege.ca/courses/BAKG/1445/term/1204/plan/P0464/" TargetMode="External"/><Relationship Id="rId73" Type="http://schemas.openxmlformats.org/officeDocument/2006/relationships/hyperlink" Target="https://www.niagaracollege.ca/courses/ENVR/9190/term/1221/plan/P0490/" TargetMode="External"/><Relationship Id="rId78" Type="http://schemas.openxmlformats.org/officeDocument/2006/relationships/hyperlink" Target="https://www.niagaracollege.ca/courses/ENVR/9104/term/1194/plan/P0234/" TargetMode="External"/><Relationship Id="rId94" Type="http://schemas.openxmlformats.org/officeDocument/2006/relationships/hyperlink" Target="https://www.niagaracollege.ca/courses/ENRG/1211/term/1211/plan/P0765/" TargetMode="External"/><Relationship Id="rId99" Type="http://schemas.openxmlformats.org/officeDocument/2006/relationships/hyperlink" Target="https://www.niagaracollege.ca/courses/ENRG/1211/term/1211/plan/P0765/" TargetMode="External"/><Relationship Id="rId101" Type="http://schemas.openxmlformats.org/officeDocument/2006/relationships/hyperlink" Target="https://www.niagaracollege.ca/courses/ENRG/1211/term/1211/plan/P0765/" TargetMode="External"/><Relationship Id="rId122" Type="http://schemas.openxmlformats.org/officeDocument/2006/relationships/hyperlink" Target="https://www.niagaracollege.ca/courses/ENRG/1211/term/1211/plan/P0765/" TargetMode="External"/><Relationship Id="rId143" Type="http://schemas.openxmlformats.org/officeDocument/2006/relationships/hyperlink" Target="https://www.niagaracollege.ca/courses/ENRG/1211/term/1211/plan/P0765/" TargetMode="External"/><Relationship Id="rId148" Type="http://schemas.openxmlformats.org/officeDocument/2006/relationships/hyperlink" Target="https://www.niagaracollege.ca/courses/ENRG/1211/term/1211/plan/P0765/" TargetMode="External"/><Relationship Id="rId164" Type="http://schemas.openxmlformats.org/officeDocument/2006/relationships/hyperlink" Target="https://www.niagaracollege.ca/courses/ENRG/1211/term/1211/plan/P0765/" TargetMode="External"/><Relationship Id="rId169" Type="http://schemas.openxmlformats.org/officeDocument/2006/relationships/hyperlink" Target="https://www.niagaracollege.ca/courses/ENRG/1211/term/1211/plan/P0765/" TargetMode="External"/><Relationship Id="rId185" Type="http://schemas.openxmlformats.org/officeDocument/2006/relationships/hyperlink" Target="https://www.niagaracollege.ca/courses/ENRG/1211/term/1211/plan/P0765/" TargetMode="External"/><Relationship Id="rId4" Type="http://schemas.openxmlformats.org/officeDocument/2006/relationships/hyperlink" Target="https://www.niagaracollege.ca/courses/ENRG/1203/term/1204/plan/P0765/" TargetMode="External"/><Relationship Id="rId9" Type="http://schemas.openxmlformats.org/officeDocument/2006/relationships/hyperlink" Target="https://www.niagaracollege.ca/courses/ELNC/1427/term/1211/plan/P0709/" TargetMode="External"/><Relationship Id="rId180" Type="http://schemas.openxmlformats.org/officeDocument/2006/relationships/hyperlink" Target="https://www.niagaracollege.ca/courses/ENRG/1211/term/1211/plan/P0765/" TargetMode="External"/><Relationship Id="rId210" Type="http://schemas.openxmlformats.org/officeDocument/2006/relationships/hyperlink" Target="https://www.niagaracollege.ca/courses/ENRG/1211/term/1211/plan/P0765/" TargetMode="External"/><Relationship Id="rId215" Type="http://schemas.openxmlformats.org/officeDocument/2006/relationships/hyperlink" Target="https://www.niagaracollege.ca/courses/ENRG/1211/term/1211/plan/P0765/" TargetMode="External"/><Relationship Id="rId26" Type="http://schemas.openxmlformats.org/officeDocument/2006/relationships/hyperlink" Target="https://www.niagaracollege.ca/courses/CULN/1315/term/1214/plan/P0464/" TargetMode="External"/><Relationship Id="rId47" Type="http://schemas.openxmlformats.org/officeDocument/2006/relationships/hyperlink" Target="https://www.niagaracollege.ca/courses/CHEM/1305/term/1214/plan/P0464/" TargetMode="External"/><Relationship Id="rId68" Type="http://schemas.openxmlformats.org/officeDocument/2006/relationships/hyperlink" Target="https://www.niagaracollege.ca/courses/ENVR/9240/term/1201/plan/P0234/" TargetMode="External"/><Relationship Id="rId89" Type="http://schemas.openxmlformats.org/officeDocument/2006/relationships/hyperlink" Target="https://www.niagaracollege.ca/courses/ENRG/1211/term/1211/plan/P0765/" TargetMode="External"/><Relationship Id="rId112" Type="http://schemas.openxmlformats.org/officeDocument/2006/relationships/hyperlink" Target="https://www.niagaracollege.ca/courses/ENRG/1211/term/1211/plan/P0765/" TargetMode="External"/><Relationship Id="rId133" Type="http://schemas.openxmlformats.org/officeDocument/2006/relationships/hyperlink" Target="https://www.niagaracollege.ca/courses/ENRG/1211/term/1211/plan/P0765/" TargetMode="External"/><Relationship Id="rId154" Type="http://schemas.openxmlformats.org/officeDocument/2006/relationships/hyperlink" Target="https://www.niagaracollege.ca/courses/ENRG/1211/term/1211/plan/P0765/" TargetMode="External"/><Relationship Id="rId175" Type="http://schemas.openxmlformats.org/officeDocument/2006/relationships/hyperlink" Target="https://www.niagaracollege.ca/courses/ENRG/1211/term/1211/plan/P0765/" TargetMode="External"/><Relationship Id="rId196" Type="http://schemas.openxmlformats.org/officeDocument/2006/relationships/hyperlink" Target="https://www.niagaracollege.ca/courses/ENRG/1211/term/1211/plan/P0765/" TargetMode="External"/><Relationship Id="rId200" Type="http://schemas.openxmlformats.org/officeDocument/2006/relationships/hyperlink" Target="https://www.niagaracollege.ca/courses/ENRG/1211/term/1211/plan/P0765/" TargetMode="External"/><Relationship Id="rId16" Type="http://schemas.openxmlformats.org/officeDocument/2006/relationships/hyperlink" Target="https://www.niagaracollege.ca/courses/COMM/1308/term/1211/plan/P0717/" TargetMode="External"/><Relationship Id="rId221" Type="http://schemas.openxmlformats.org/officeDocument/2006/relationships/hyperlink" Target="https://www.niagaracollege.ca/courses/ENRG/1211/term/1211/plan/P0765/" TargetMode="External"/><Relationship Id="rId37" Type="http://schemas.openxmlformats.org/officeDocument/2006/relationships/hyperlink" Target="https://www.niagaracollege.ca/courses/CULN/1223/term/1204/plan/P0464/" TargetMode="External"/><Relationship Id="rId58" Type="http://schemas.openxmlformats.org/officeDocument/2006/relationships/hyperlink" Target="https://www.niagaracollege.ca/courses/BHRM/9701/term/1194/plan/P0447/" TargetMode="External"/><Relationship Id="rId79" Type="http://schemas.openxmlformats.org/officeDocument/2006/relationships/hyperlink" Target="https://www.niagaracollege.ca/courses/ENVR/9103/term/1201/plan/P0234/" TargetMode="External"/><Relationship Id="rId102" Type="http://schemas.openxmlformats.org/officeDocument/2006/relationships/hyperlink" Target="https://www.niagaracollege.ca/courses/ENRG/1211/term/1211/plan/P0765/" TargetMode="External"/><Relationship Id="rId123" Type="http://schemas.openxmlformats.org/officeDocument/2006/relationships/hyperlink" Target="https://www.niagaracollege.ca/courses/ENRG/1211/term/1211/plan/P0765/" TargetMode="External"/><Relationship Id="rId144" Type="http://schemas.openxmlformats.org/officeDocument/2006/relationships/hyperlink" Target="https://www.niagaracollege.ca/courses/ENRG/1211/term/1211/plan/P0765/" TargetMode="External"/><Relationship Id="rId90" Type="http://schemas.openxmlformats.org/officeDocument/2006/relationships/hyperlink" Target="https://www.niagaracollege.ca/courses/ENRG/1211/term/1211/plan/P0765/" TargetMode="External"/><Relationship Id="rId165" Type="http://schemas.openxmlformats.org/officeDocument/2006/relationships/hyperlink" Target="https://www.niagaracollege.ca/courses/ENRG/1211/term/1211/plan/P0765/" TargetMode="External"/><Relationship Id="rId186" Type="http://schemas.openxmlformats.org/officeDocument/2006/relationships/hyperlink" Target="https://www.niagaracollege.ca/courses/ENRG/1211/term/1211/plan/P0765/" TargetMode="External"/><Relationship Id="rId211" Type="http://schemas.openxmlformats.org/officeDocument/2006/relationships/hyperlink" Target="https://www.niagaracollege.ca/courses/ENRG/1211/term/1211/plan/P0765/" TargetMode="External"/><Relationship Id="rId27" Type="http://schemas.openxmlformats.org/officeDocument/2006/relationships/hyperlink" Target="https://www.niagaracollege.ca/courses/CULN/1314/term/1214/plan/P0464/" TargetMode="External"/><Relationship Id="rId48" Type="http://schemas.openxmlformats.org/officeDocument/2006/relationships/hyperlink" Target="https://www.niagaracollege.ca/courses/CHEM/1205/term/1204/plan/P0464/" TargetMode="External"/><Relationship Id="rId69" Type="http://schemas.openxmlformats.org/officeDocument/2006/relationships/hyperlink" Target="https://www.niagaracollege.ca/courses/ENVR/9207/term/1201/plan/P0234/" TargetMode="External"/><Relationship Id="rId113" Type="http://schemas.openxmlformats.org/officeDocument/2006/relationships/hyperlink" Target="https://www.niagaracollege.ca/courses/ENRG/1211/term/1211/plan/P0765/" TargetMode="External"/><Relationship Id="rId134" Type="http://schemas.openxmlformats.org/officeDocument/2006/relationships/hyperlink" Target="https://www.niagaracollege.ca/courses/ENRG/1211/term/1211/plan/P0765/" TargetMode="External"/><Relationship Id="rId80" Type="http://schemas.openxmlformats.org/officeDocument/2006/relationships/hyperlink" Target="https://www.niagaracollege.ca/courses/ENVR/9102/term/1194/plan/P0234/" TargetMode="External"/><Relationship Id="rId155" Type="http://schemas.openxmlformats.org/officeDocument/2006/relationships/hyperlink" Target="https://www.niagaracollege.ca/courses/ENRG/1211/term/1211/plan/P0765/" TargetMode="External"/><Relationship Id="rId176" Type="http://schemas.openxmlformats.org/officeDocument/2006/relationships/hyperlink" Target="https://www.niagaracollege.ca/courses/ENRG/1211/term/1211/plan/P0765/" TargetMode="External"/><Relationship Id="rId197" Type="http://schemas.openxmlformats.org/officeDocument/2006/relationships/hyperlink" Target="https://www.niagaracollege.ca/courses/ENRG/1211/term/1211/plan/P0765/" TargetMode="External"/><Relationship Id="rId201" Type="http://schemas.openxmlformats.org/officeDocument/2006/relationships/hyperlink" Target="https://www.niagaracollege.ca/courses/ENRG/1211/term/1211/plan/P0765/" TargetMode="External"/><Relationship Id="rId222" Type="http://schemas.openxmlformats.org/officeDocument/2006/relationships/hyperlink" Target="https://www.niagaracollege.ca/courses/ENRG/1211/term/1211/plan/P0765/" TargetMode="External"/><Relationship Id="rId17" Type="http://schemas.openxmlformats.org/officeDocument/2006/relationships/hyperlink" Target="https://www.niagaracollege.ca/courses/COMM/1120/term/1194/plan/P0760/" TargetMode="External"/><Relationship Id="rId38" Type="http://schemas.openxmlformats.org/officeDocument/2006/relationships/hyperlink" Target="http://https/www.niagaracollege.ca/courses/CULN/1221/term/1201/plan/S3200/" TargetMode="External"/><Relationship Id="rId59" Type="http://schemas.openxmlformats.org/officeDocument/2006/relationships/hyperlink" Target="https://www.niagaracollege.ca/courses/BETC/9201/term/1201/plan/P0447/" TargetMode="External"/><Relationship Id="rId103" Type="http://schemas.openxmlformats.org/officeDocument/2006/relationships/hyperlink" Target="https://www.niagaracollege.ca/courses/ENRG/1211/term/1211/plan/P0765/" TargetMode="External"/><Relationship Id="rId124" Type="http://schemas.openxmlformats.org/officeDocument/2006/relationships/hyperlink" Target="https://www.niagaracollege.ca/courses/ENRG/1211/term/1211/plan/P0765/" TargetMode="External"/><Relationship Id="rId70" Type="http://schemas.openxmlformats.org/officeDocument/2006/relationships/hyperlink" Target="https://www.niagaracollege.ca/courses/ENVR/9202/term/1194/plan/P0234/" TargetMode="External"/><Relationship Id="rId91" Type="http://schemas.openxmlformats.org/officeDocument/2006/relationships/hyperlink" Target="https://www.niagaracollege.ca/courses/ENRG/1211/term/1211/plan/P0765/" TargetMode="External"/><Relationship Id="rId145" Type="http://schemas.openxmlformats.org/officeDocument/2006/relationships/hyperlink" Target="https://www.niagaracollege.ca/courses/ENRG/1211/term/1211/plan/P0765/" TargetMode="External"/><Relationship Id="rId166" Type="http://schemas.openxmlformats.org/officeDocument/2006/relationships/hyperlink" Target="https://www.niagaracollege.ca/courses/ENRG/1211/term/1211/plan/P0765/" TargetMode="External"/><Relationship Id="rId187" Type="http://schemas.openxmlformats.org/officeDocument/2006/relationships/hyperlink" Target="https://www.niagaracollege.ca/courses/ENRG/1211/term/1211/plan/P0765/" TargetMode="External"/><Relationship Id="rId1" Type="http://schemas.openxmlformats.org/officeDocument/2006/relationships/hyperlink" Target="https://www.niagaracollege.ca/courses/ENRG/1211/term/1211/plan/P0765/" TargetMode="External"/><Relationship Id="rId212" Type="http://schemas.openxmlformats.org/officeDocument/2006/relationships/hyperlink" Target="https://www.niagaracollege.ca/courses/ENRG/1211/term/1211/plan/P0765/" TargetMode="External"/><Relationship Id="rId28" Type="http://schemas.openxmlformats.org/officeDocument/2006/relationships/hyperlink" Target="https://www.niagaracollege.ca/courses/CULN/1313/term/1214/plan/P0464/" TargetMode="External"/><Relationship Id="rId49" Type="http://schemas.openxmlformats.org/officeDocument/2006/relationships/hyperlink" Target="https://www.niagaracollege.ca/courses/CHEM/1105/term/1194/plan/P0464/" TargetMode="External"/><Relationship Id="rId114" Type="http://schemas.openxmlformats.org/officeDocument/2006/relationships/hyperlink" Target="https://www.niagaracollege.ca/courses/ENRG/1211/term/1211/plan/P0765/" TargetMode="External"/><Relationship Id="rId60" Type="http://schemas.openxmlformats.org/officeDocument/2006/relationships/hyperlink" Target="https://www.niagaracollege.ca/courses/BMGT/9604/term/1194/plan/P0447/" TargetMode="External"/><Relationship Id="rId81" Type="http://schemas.openxmlformats.org/officeDocument/2006/relationships/hyperlink" Target="https://www.niagaracollege.ca/courses/ENVR/9101/term/1201/plan/P0234/" TargetMode="External"/><Relationship Id="rId135" Type="http://schemas.openxmlformats.org/officeDocument/2006/relationships/hyperlink" Target="https://www.niagaracollege.ca/courses/ENRG/1211/term/1211/plan/P0765/" TargetMode="External"/><Relationship Id="rId156" Type="http://schemas.openxmlformats.org/officeDocument/2006/relationships/hyperlink" Target="https://www.niagaracollege.ca/courses/ENRG/1211/term/1211/plan/P0765/" TargetMode="External"/><Relationship Id="rId177" Type="http://schemas.openxmlformats.org/officeDocument/2006/relationships/hyperlink" Target="https://www.niagaracollege.ca/courses/ENRG/1211/term/1211/plan/P0765/" TargetMode="External"/><Relationship Id="rId198" Type="http://schemas.openxmlformats.org/officeDocument/2006/relationships/hyperlink" Target="https://www.niagaracollege.ca/courses/ENRG/1211/term/1211/plan/P0765/" TargetMode="External"/><Relationship Id="rId202" Type="http://schemas.openxmlformats.org/officeDocument/2006/relationships/hyperlink" Target="https://www.niagaracollege.ca/courses/ENRG/1211/term/1211/plan/P0765/" TargetMode="External"/><Relationship Id="rId223" Type="http://schemas.openxmlformats.org/officeDocument/2006/relationships/hyperlink" Target="https://www.niagaracollege.ca/courses/ENRG/1211/term/1211/plan/P0765/" TargetMode="External"/><Relationship Id="rId18" Type="http://schemas.openxmlformats.org/officeDocument/2006/relationships/hyperlink" Target="https://www.niagaracollege.ca/courses/NUTN/1175/term/1194/plan/P0458/" TargetMode="External"/><Relationship Id="rId39" Type="http://schemas.openxmlformats.org/officeDocument/2006/relationships/hyperlink" Target="http://https/www.niagaracollege.ca/courses/CULN/1150/term/1194/plan/P0464/" TargetMode="External"/><Relationship Id="rId50" Type="http://schemas.openxmlformats.org/officeDocument/2006/relationships/hyperlink" Target="https://www.niagaracollege.ca/courses/BIOL/1230/term/1211/plan/P0464/" TargetMode="External"/><Relationship Id="rId104" Type="http://schemas.openxmlformats.org/officeDocument/2006/relationships/hyperlink" Target="https://www.niagaracollege.ca/courses/ENRG/1211/term/1211/plan/P0765/" TargetMode="External"/><Relationship Id="rId125" Type="http://schemas.openxmlformats.org/officeDocument/2006/relationships/hyperlink" Target="https://www.niagaracollege.ca/courses/ENRG/1211/term/1211/plan/P0765/" TargetMode="External"/><Relationship Id="rId146" Type="http://schemas.openxmlformats.org/officeDocument/2006/relationships/hyperlink" Target="https://www.niagaracollege.ca/courses/ENRG/1211/term/1211/plan/P0765/" TargetMode="External"/><Relationship Id="rId167" Type="http://schemas.openxmlformats.org/officeDocument/2006/relationships/hyperlink" Target="https://www.niagaracollege.ca/courses/ENRG/1211/term/1211/plan/P0765/" TargetMode="External"/><Relationship Id="rId188" Type="http://schemas.openxmlformats.org/officeDocument/2006/relationships/hyperlink" Target="https://www.niagaracollege.ca/courses/ENRG/1211/term/1211/plan/P0765/" TargetMode="External"/><Relationship Id="rId71" Type="http://schemas.openxmlformats.org/officeDocument/2006/relationships/hyperlink" Target="https://www.niagaracollege.ca/courses/ENVR/9201/term/1194/plan/P0234/" TargetMode="External"/><Relationship Id="rId92" Type="http://schemas.openxmlformats.org/officeDocument/2006/relationships/hyperlink" Target="https://www.niagaracollege.ca/courses/ENRG/1211/term/1211/plan/P0765/" TargetMode="External"/><Relationship Id="rId213" Type="http://schemas.openxmlformats.org/officeDocument/2006/relationships/hyperlink" Target="https://www.niagaracollege.ca/courses/ENRG/1211/term/1211/plan/P0765/" TargetMode="External"/><Relationship Id="rId2" Type="http://schemas.openxmlformats.org/officeDocument/2006/relationships/hyperlink" Target="https://www.niagaracollege.ca/courses/ENRG/1205/term/1204/plan/P0765/" TargetMode="External"/><Relationship Id="rId29" Type="http://schemas.openxmlformats.org/officeDocument/2006/relationships/hyperlink" Target="https://www.niagaracollege.ca/courses/CULN/1312/term/1214/plan/P0464/" TargetMode="External"/><Relationship Id="rId40" Type="http://schemas.openxmlformats.org/officeDocument/2006/relationships/hyperlink" Target="http://https/www.niagaracollege.ca/courses/CULN/1148/term/1194/plan/P0464/" TargetMode="External"/><Relationship Id="rId115" Type="http://schemas.openxmlformats.org/officeDocument/2006/relationships/hyperlink" Target="https://www.niagaracollege.ca/courses/ENRG/1211/term/1211/plan/P0765/" TargetMode="External"/><Relationship Id="rId136" Type="http://schemas.openxmlformats.org/officeDocument/2006/relationships/hyperlink" Target="https://www.niagaracollege.ca/courses/ENRG/1211/term/1211/plan/P0765/" TargetMode="External"/><Relationship Id="rId157" Type="http://schemas.openxmlformats.org/officeDocument/2006/relationships/hyperlink" Target="https://www.niagaracollege.ca/courses/ENRG/1211/term/1211/plan/P0765/" TargetMode="External"/><Relationship Id="rId178" Type="http://schemas.openxmlformats.org/officeDocument/2006/relationships/hyperlink" Target="https://www.niagaracollege.ca/courses/ENRG/1211/term/1211/plan/P0765/" TargetMode="External"/><Relationship Id="rId61" Type="http://schemas.openxmlformats.org/officeDocument/2006/relationships/hyperlink" Target="https://www.niagaracollege.ca/courses/BICG/9604/term/1201/plan/P0447/" TargetMode="External"/><Relationship Id="rId82" Type="http://schemas.openxmlformats.org/officeDocument/2006/relationships/hyperlink" Target="https://www.niagaracollege.ca/courses/ENVR/9100/term/1194/plan/P0234/" TargetMode="External"/><Relationship Id="rId199" Type="http://schemas.openxmlformats.org/officeDocument/2006/relationships/hyperlink" Target="https://www.niagaracollege.ca/courses/ENRG/1211/term/1211/plan/P0765/" TargetMode="External"/><Relationship Id="rId203" Type="http://schemas.openxmlformats.org/officeDocument/2006/relationships/hyperlink" Target="https://www.niagaracollege.ca/courses/ENRG/1211/term/1211/plan/P0765/" TargetMode="External"/><Relationship Id="rId19" Type="http://schemas.openxmlformats.org/officeDocument/2006/relationships/hyperlink" Target="https://www.niagaracollege.ca/courses/MATH/1250/term/1211/plan/P0464/" TargetMode="External"/><Relationship Id="rId224" Type="http://schemas.openxmlformats.org/officeDocument/2006/relationships/hyperlink" Target="https://www.niagaracollege.ca/courses/ENRG/1211/term/1211/plan/P0765/" TargetMode="External"/><Relationship Id="rId30" Type="http://schemas.openxmlformats.org/officeDocument/2006/relationships/hyperlink" Target="https://www.niagaracollege.ca/courses/CULN/1311/term/1221/plan/P0464/" TargetMode="External"/><Relationship Id="rId105" Type="http://schemas.openxmlformats.org/officeDocument/2006/relationships/hyperlink" Target="https://www.niagaracollege.ca/courses/ENRG/1211/term/1211/plan/P0765/" TargetMode="External"/><Relationship Id="rId126" Type="http://schemas.openxmlformats.org/officeDocument/2006/relationships/hyperlink" Target="https://www.niagaracollege.ca/courses/ENRG/1211/term/1211/plan/P0765/" TargetMode="External"/><Relationship Id="rId147" Type="http://schemas.openxmlformats.org/officeDocument/2006/relationships/hyperlink" Target="https://www.niagaracollege.ca/courses/ENRG/1211/term/1211/plan/P0765/" TargetMode="External"/><Relationship Id="rId168" Type="http://schemas.openxmlformats.org/officeDocument/2006/relationships/hyperlink" Target="https://www.niagaracollege.ca/courses/ENRG/1211/term/1211/plan/P0765/" TargetMode="External"/><Relationship Id="rId51" Type="http://schemas.openxmlformats.org/officeDocument/2006/relationships/hyperlink" Target="https://www.niagaracollege.ca/courses/BIOL/1130/term/1204/plan/P0464/" TargetMode="External"/><Relationship Id="rId72" Type="http://schemas.openxmlformats.org/officeDocument/2006/relationships/hyperlink" Target="https://www.niagaracollege.ca/courses/ENVR/9200/term/1201/plan/P0234/" TargetMode="External"/><Relationship Id="rId93" Type="http://schemas.openxmlformats.org/officeDocument/2006/relationships/hyperlink" Target="https://www.niagaracollege.ca/courses/ENRG/1211/term/1211/plan/P0765/" TargetMode="External"/><Relationship Id="rId189" Type="http://schemas.openxmlformats.org/officeDocument/2006/relationships/hyperlink" Target="https://www.niagaracollege.ca/courses/ENRG/1211/term/1211/plan/P0765/" TargetMode="External"/><Relationship Id="rId3" Type="http://schemas.openxmlformats.org/officeDocument/2006/relationships/hyperlink" Target="https://www.niagaracollege.ca/courses/ENRG/1204/term/1204/plan/P0765/" TargetMode="External"/><Relationship Id="rId214" Type="http://schemas.openxmlformats.org/officeDocument/2006/relationships/hyperlink" Target="https://www.niagaracollege.ca/courses/ENRG/1211/term/1211/plan/P0765/"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beworldready.ca/trips/costa-rica-a-school-of-environment-horticulture/" TargetMode="External"/><Relationship Id="rId13" Type="http://schemas.openxmlformats.org/officeDocument/2006/relationships/hyperlink" Target="https://www.beworldready.ca/trips/costa-rica-blue-zone-wellness-w24/" TargetMode="External"/><Relationship Id="rId18" Type="http://schemas.openxmlformats.org/officeDocument/2006/relationships/vmlDrawing" Target="../drawings/vmlDrawing2.vml"/><Relationship Id="rId3" Type="http://schemas.openxmlformats.org/officeDocument/2006/relationships/hyperlink" Target="https://www.beworldready.ca/trips/costa-rica-a-school-of-environment-horticulture/" TargetMode="External"/><Relationship Id="rId7" Type="http://schemas.openxmlformats.org/officeDocument/2006/relationships/hyperlink" Target="https://www.beworldready.ca/trips/costa-rica-a-school-of-environment-horticulture/" TargetMode="External"/><Relationship Id="rId12" Type="http://schemas.openxmlformats.org/officeDocument/2006/relationships/hyperlink" Target="https://www.beworldready.ca/trips/india-exploring-healthcare/" TargetMode="External"/><Relationship Id="rId17" Type="http://schemas.openxmlformats.org/officeDocument/2006/relationships/drawing" Target="../drawings/drawing3.xml"/><Relationship Id="rId2" Type="http://schemas.openxmlformats.org/officeDocument/2006/relationships/hyperlink" Target="https://www.beworldready.ca/trips/costa-rica-a-school-of-environment-horticulture/" TargetMode="External"/><Relationship Id="rId16" Type="http://schemas.openxmlformats.org/officeDocument/2006/relationships/printerSettings" Target="../printerSettings/printerSettings3.bin"/><Relationship Id="rId20" Type="http://schemas.openxmlformats.org/officeDocument/2006/relationships/comments" Target="../comments2.xml"/><Relationship Id="rId1" Type="http://schemas.openxmlformats.org/officeDocument/2006/relationships/hyperlink" Target="https://www.beworldready.ca/trips/costa-rica-a-school-of-environment-horticulture/" TargetMode="External"/><Relationship Id="rId6" Type="http://schemas.openxmlformats.org/officeDocument/2006/relationships/hyperlink" Target="https://www.beworldready.ca/trips/costa-rica-a-school-of-environment-horticulture/" TargetMode="External"/><Relationship Id="rId11" Type="http://schemas.openxmlformats.org/officeDocument/2006/relationships/hyperlink" Target="https://www.beworldready.ca/trips/india-innovating-change/" TargetMode="External"/><Relationship Id="rId5" Type="http://schemas.openxmlformats.org/officeDocument/2006/relationships/hyperlink" Target="https://www.beworldready.ca/trips/costa-rica-a-school-of-environment-horticulture/" TargetMode="External"/><Relationship Id="rId15" Type="http://schemas.openxmlformats.org/officeDocument/2006/relationships/hyperlink" Target="https://www.beworldready.ca/trips/uf-disney-florida-usa/" TargetMode="External"/><Relationship Id="rId10" Type="http://schemas.openxmlformats.org/officeDocument/2006/relationships/hyperlink" Target="https://www.beworldready.ca/trips/georgia-discovering-the-caucasus-region-s24/" TargetMode="External"/><Relationship Id="rId19" Type="http://schemas.openxmlformats.org/officeDocument/2006/relationships/table" Target="../tables/table2.xml"/><Relationship Id="rId4" Type="http://schemas.openxmlformats.org/officeDocument/2006/relationships/hyperlink" Target="https://www.beworldready.ca/trips/costa-rica-a-school-of-environment-horticulture/" TargetMode="External"/><Relationship Id="rId9" Type="http://schemas.openxmlformats.org/officeDocument/2006/relationships/hyperlink" Target="https://www.beworldready.ca/trips/costa-rica-a-school-of-environment-horticulture/" TargetMode="External"/><Relationship Id="rId14" Type="http://schemas.openxmlformats.org/officeDocument/2006/relationships/hyperlink" Target="https://www.beworldready.ca/trips/portugal-sun-sea-history-w24/" TargetMode="External"/></Relationships>
</file>

<file path=xl/worksheets/_rels/sheet4.xml.rels><?xml version="1.0" encoding="UTF-8" standalone="yes"?>
<Relationships xmlns="http://schemas.openxmlformats.org/package/2006/relationships"><Relationship Id="rId117" Type="http://schemas.openxmlformats.org/officeDocument/2006/relationships/hyperlink" Target="https://www.niagaracollege.ca/insidenc/2023/10/02/multiple-celebrations-of-culture-heritage-and-history-in-october/" TargetMode="External"/><Relationship Id="rId21" Type="http://schemas.openxmlformats.org/officeDocument/2006/relationships/hyperlink" Target="https://www.niagaracollege.ca/insidenc/2022/03/29/environmental-technician-co-op-students-complete-training-from-walkerton-clean-water-centre/" TargetMode="External"/><Relationship Id="rId42" Type="http://schemas.openxmlformats.org/officeDocument/2006/relationships/hyperlink" Target="https://goodlifemagazineonline.com/canada-games-will-showcase-indigenous-culture-and-traditions/" TargetMode="External"/><Relationship Id="rId63" Type="http://schemas.openxmlformats.org/officeDocument/2006/relationships/hyperlink" Target="https://www.niagaracollege.ca/insidenc/2023/01/10/horticulture-greenhouse-landscape-technician-students-plant-seeds-of-innovation-at-industry-partners-showcase/" TargetMode="External"/><Relationship Id="rId84" Type="http://schemas.openxmlformats.org/officeDocument/2006/relationships/hyperlink" Target="https://www.niagaracollege.ca/insidenc/2023/06/02/honouring-indigenous-ways-of-knowing-doing-and-being-nc-celebrates-indigenous-history-month-this-june/" TargetMode="External"/><Relationship Id="rId138" Type="http://schemas.openxmlformats.org/officeDocument/2006/relationships/hyperlink" Target="https://www.niagaracollege.ca/insidenc/2023/11/09/nc-led-sonami-and-kingston-economic-development-join-forces-to-drive-innovation-in-eastern-ontario/" TargetMode="External"/><Relationship Id="rId159" Type="http://schemas.openxmlformats.org/officeDocument/2006/relationships/hyperlink" Target="https://www.niagaracollege.ca/insidenc/2024/01/29/the-ncsac-elections-are-open-encourage-a-budding-student-leader-to-self-nominate/" TargetMode="External"/><Relationship Id="rId170" Type="http://schemas.openxmlformats.org/officeDocument/2006/relationships/hyperlink" Target="https://www.niagaracollege.ca/insidenc/2024/01/16/nc-launches-be-world-ready-course-to-cultivate-global-competencies-for-students/" TargetMode="External"/><Relationship Id="rId191" Type="http://schemas.openxmlformats.org/officeDocument/2006/relationships/hyperlink" Target="https://www.niagaracollege.ca/insidenc/2024/03/07/prioritizing-social-inclusion-and-environmental-sustainability-emphasized-at-day-of-reflection/" TargetMode="External"/><Relationship Id="rId107" Type="http://schemas.openxmlformats.org/officeDocument/2006/relationships/hyperlink" Target="https://www.niagaracollege.ca/insidenc/2023/07/26/teaching-winery-wins-five-wine-awards-at-the-nationals/" TargetMode="External"/><Relationship Id="rId11" Type="http://schemas.openxmlformats.org/officeDocument/2006/relationships/hyperlink" Target="https://www.niagaracollege.ca/insidenc/2022/03/24/nc-brews-solidarity-with-ukrainian-beers/" TargetMode="External"/><Relationship Id="rId32" Type="http://schemas.openxmlformats.org/officeDocument/2006/relationships/hyperlink" Target="https://www.niagaracollege.ca/insidenc/2014/02/06/new-window-film-saves-energy-in-the-armoury-and-sac-boardroom/" TargetMode="External"/><Relationship Id="rId53" Type="http://schemas.openxmlformats.org/officeDocument/2006/relationships/hyperlink" Target="https://www.niagaracollege.ca/insidenc/2022/10/07/nc-to-host-global-conference-on-sustainability-in-higher-education/" TargetMode="External"/><Relationship Id="rId74" Type="http://schemas.openxmlformats.org/officeDocument/2006/relationships/hyperlink" Target="https://www.niagaracollege.ca/insidenc/2023/03/31/trans-day-of-visibility-fireside-chat-ignites-support-for-ncs-2slgbtqia-community/" TargetMode="External"/><Relationship Id="rId128" Type="http://schemas.openxmlformats.org/officeDocument/2006/relationships/hyperlink" Target="https://www.niagaracollege.ca/insidenc/2023/10/31/niagara-college-partners-with-region-for-second-annual-climate-change-summit/" TargetMode="External"/><Relationship Id="rId149" Type="http://schemas.openxmlformats.org/officeDocument/2006/relationships/hyperlink" Target="https://www.niagaracollege.ca/insidenc/2023/07/26/teaching-winery-wins-five-wine-awards-at-the-nationals/" TargetMode="External"/><Relationship Id="rId5" Type="http://schemas.openxmlformats.org/officeDocument/2006/relationships/hyperlink" Target="https://www.niagaracollege.ca/insidenc/2022/02/18/nc-teaching-brewery-brews-up-attention-to-diversity-and-inclusivity/" TargetMode="External"/><Relationship Id="rId95" Type="http://schemas.openxmlformats.org/officeDocument/2006/relationships/hyperlink" Target="https://www.niagaracollege.ca/insidenc/2023/08/30/niagara-college-launches-new-four-year-nursing-degree-program/" TargetMode="External"/><Relationship Id="rId160" Type="http://schemas.openxmlformats.org/officeDocument/2006/relationships/hyperlink" Target="https://www.niagaracollege.ca/insidenc/2024/01/30/message-from-president-kennedy-join-us-for-day-of-reflection-on-february-28/" TargetMode="External"/><Relationship Id="rId181" Type="http://schemas.openxmlformats.org/officeDocument/2006/relationships/hyperlink" Target="https://www.niagaracollege.ca/insidenc/2024/02/22/support-students-in-need-and-donate-gently-used-items-at-day-of-reflection/" TargetMode="External"/><Relationship Id="rId22" Type="http://schemas.openxmlformats.org/officeDocument/2006/relationships/hyperlink" Target="https://www.niagaracollege.ca/insidenc/2022/03/15/al-unwin-joins-the-canadian-delegation-at-the-un-convention-on-biological-diversity-in-geneva/" TargetMode="External"/><Relationship Id="rId43" Type="http://schemas.openxmlformats.org/officeDocument/2006/relationships/hyperlink" Target="https://www.niagaracollege.ca/insidenc/2022/07/13/hm-donation-plants-seeds-for-sustainable-initiatives/" TargetMode="External"/><Relationship Id="rId64" Type="http://schemas.openxmlformats.org/officeDocument/2006/relationships/hyperlink" Target="https://www.niagaracollege.ca/insidenc/2023/02/06/niagara-college-faculty-and-staff-shine-with-two-ministers-awards-of-excellence/" TargetMode="External"/><Relationship Id="rId118" Type="http://schemas.openxmlformats.org/officeDocument/2006/relationships/hyperlink" Target="https://www.niagaracollege.ca/insidenc/2023/09/29/bulk-barn-ceo-jason-ofield-turns-to-fellow-nc-alumni-to-capture-surprise-visits-to-stores-across-ontario/" TargetMode="External"/><Relationship Id="rId139" Type="http://schemas.openxmlformats.org/officeDocument/2006/relationships/hyperlink" Target="https://www.niagaracollege.ca/insidenc/2023/10/27/niagara-college-celebrates-indigenous-education-leader-at-fall-convocation/" TargetMode="External"/><Relationship Id="rId85" Type="http://schemas.openxmlformats.org/officeDocument/2006/relationships/hyperlink" Target="https://www.niagaracollege.ca/insidenc/2023/05/29/partnership-plants-seed-for-new-food-growing-system/" TargetMode="External"/><Relationship Id="rId150" Type="http://schemas.openxmlformats.org/officeDocument/2006/relationships/hyperlink" Target="https://www.niagaracollege.ca/insidenc/2023/07/18/nc-led-sonami-rides-the-wave-of-expansion-adding-water-tech-and-advanced-manufacturing-capabilities/" TargetMode="External"/><Relationship Id="rId171" Type="http://schemas.openxmlformats.org/officeDocument/2006/relationships/hyperlink" Target="https://www.niagaracollege.ca/insidenc/2024/01/26/students-hunt-for-wildlife-tracks-and-experience-biodiversity-on-campus/" TargetMode="External"/><Relationship Id="rId192" Type="http://schemas.openxmlformats.org/officeDocument/2006/relationships/printerSettings" Target="../printerSettings/printerSettings4.bin"/><Relationship Id="rId12" Type="http://schemas.openxmlformats.org/officeDocument/2006/relationships/hyperlink" Target="https://www.niagaracollege.ca/insidenc/2021/12/09/feed-the-community-cfwi-dishes-out-3000-meals-to-those-in-need/" TargetMode="External"/><Relationship Id="rId33" Type="http://schemas.openxmlformats.org/officeDocument/2006/relationships/hyperlink" Target="https://www.niagaracollege.ca/insidenc/2015/10/19/college-launches-new-lighting-project-as-energy-saving-initiative/" TargetMode="External"/><Relationship Id="rId108" Type="http://schemas.openxmlformats.org/officeDocument/2006/relationships/hyperlink" Target="https://www.niagaracollege.ca/insidenc/2023/09/22/students-the-beneficiaries-of-professional-development-programs-for-new-faculty/" TargetMode="External"/><Relationship Id="rId129" Type="http://schemas.openxmlformats.org/officeDocument/2006/relationships/hyperlink" Target="https://www.niagaracollege.ca/insidenc/2023/11/07/nc-distillers-usher-in-movember/" TargetMode="External"/><Relationship Id="rId54" Type="http://schemas.openxmlformats.org/officeDocument/2006/relationships/hyperlink" Target="https://www.niagaracollege.ca/insidenc/2022/11/02/faculty-member-heading-up-welland-food-drive-on-nov-5/" TargetMode="External"/><Relationship Id="rId75" Type="http://schemas.openxmlformats.org/officeDocument/2006/relationships/hyperlink" Target="https://www.niagaracollege.ca/insidenc/2023/04/18/nature-lovers-discover-rare-species-at-eighth-annual-spring-bioblitz/" TargetMode="External"/><Relationship Id="rId96" Type="http://schemas.openxmlformats.org/officeDocument/2006/relationships/hyperlink" Target="https://www.niagaracollege.ca/insidenc/2023/09/11/nc-shares-best-practices-in-sustainability-with-sage-program-partners/" TargetMode="External"/><Relationship Id="rId140" Type="http://schemas.openxmlformats.org/officeDocument/2006/relationships/hyperlink" Target="https://www.niagaracollege.ca/insidenc/2023/10/26/niagara-college-rings-in-fall-convocation-ceremonies/" TargetMode="External"/><Relationship Id="rId161" Type="http://schemas.openxmlformats.org/officeDocument/2006/relationships/hyperlink" Target="https://www.niagaracollege.ca/insidenc/2024/01/31/nc-celebrating-black-excellence-throughout-february/" TargetMode="External"/><Relationship Id="rId182" Type="http://schemas.openxmlformats.org/officeDocument/2006/relationships/hyperlink" Target="https://www.niagaracollege.ca/insidenc/2024/02/26/niagara-college-to-host-dsbns-26th-annual-technological-skills-challenge/" TargetMode="External"/><Relationship Id="rId6" Type="http://schemas.openxmlformats.org/officeDocument/2006/relationships/hyperlink" Target="https://www.niagaracollege.ca/insidenc/2022/02/03/niagara-college-ecosystem-restoration-students-receive-funding-from-wwf-canada-for-niagara-on-the-lake-conservation-projects/" TargetMode="External"/><Relationship Id="rId23" Type="http://schemas.openxmlformats.org/officeDocument/2006/relationships/hyperlink" Target="https://www.niagaracollege.ca/insidenc/2022/03/02/ema-student-helps-cannabis-retailer-tackle-plastic-waste-conundrum/" TargetMode="External"/><Relationship Id="rId119" Type="http://schemas.openxmlformats.org/officeDocument/2006/relationships/hyperlink" Target="https://www.niagaracollege.ca/insidenc/2023/09/18/team-nc-ignites-change-at-united-ways-second-annual-firetruck-pull/" TargetMode="External"/><Relationship Id="rId44" Type="http://schemas.openxmlformats.org/officeDocument/2006/relationships/hyperlink" Target="https://www.niagaracollege.ca/blog/2022/07/07/niagara-college-wins-international-award-for-global-citizenship/" TargetMode="External"/><Relationship Id="rId65" Type="http://schemas.openxmlformats.org/officeDocument/2006/relationships/hyperlink" Target="https://www.niagaracollege.ca/insidenc/2023/02/27/candy-cupid-condoms-hwas-and-ncsac-host-sexual-health-event-for-students-in-residence/" TargetMode="External"/><Relationship Id="rId86" Type="http://schemas.openxmlformats.org/officeDocument/2006/relationships/hyperlink" Target="https://www.niagaracollege.ca/insidenc/2023/01/25/niagara-college-ranks-no-1-research-college-in-ontario-no-2-in-canada/" TargetMode="External"/><Relationship Id="rId130" Type="http://schemas.openxmlformats.org/officeDocument/2006/relationships/hyperlink" Target="https://www.niagaracollege.ca/insidenc/2023/11/20/ncsacs-first-pride-day-coming-to-the-welland-campus-on-nov-22/" TargetMode="External"/><Relationship Id="rId151" Type="http://schemas.openxmlformats.org/officeDocument/2006/relationships/hyperlink" Target="https://www.niagaracollege.ca/insidenc/2023/07/10/niagara-college-breaks-ground-on-new-cutting-edge-greenhouse/" TargetMode="External"/><Relationship Id="rId172" Type="http://schemas.openxmlformats.org/officeDocument/2006/relationships/hyperlink" Target="https://www.niagaracollege.ca/insidenc/2024/02/01/spin-to-win-feb-5-and-7-for-international-development-week-and-learn-about-the-sdgs/" TargetMode="External"/><Relationship Id="rId193" Type="http://schemas.openxmlformats.org/officeDocument/2006/relationships/drawing" Target="../drawings/drawing4.xml"/><Relationship Id="rId13" Type="http://schemas.openxmlformats.org/officeDocument/2006/relationships/hyperlink" Target="https://www.niagaracollege.ca/insidenc/2021/08/11/awards-of-merit-applaud-colleges-community-impact/" TargetMode="External"/><Relationship Id="rId109" Type="http://schemas.openxmlformats.org/officeDocument/2006/relationships/hyperlink" Target="https://www.niagaracollege.ca/insidenc/2023/09/25/departments-collaborate-on-more-inclusive-and-accessible-washrooms/" TargetMode="External"/><Relationship Id="rId34" Type="http://schemas.openxmlformats.org/officeDocument/2006/relationships/hyperlink" Target="https://www.niagaracollege.ca/blog/2018/11/05/nserc-grant-for-smart-farming-technology-advances-ncs-precision-ag-strategies-to-help-industry/" TargetMode="External"/><Relationship Id="rId50" Type="http://schemas.openxmlformats.org/officeDocument/2006/relationships/hyperlink" Target="https://www.niagaracollege.ca/insidenc/2022/07/22/hwas-offers-summer-transition-program-for-students-with-disabilities/" TargetMode="External"/><Relationship Id="rId55" Type="http://schemas.openxmlformats.org/officeDocument/2006/relationships/hyperlink" Target="https://www.niagaracollege.ca/insidenc/2022/10/24/free-wellness-workshops-available-for-all-nc-students/" TargetMode="External"/><Relationship Id="rId76" Type="http://schemas.openxmlformats.org/officeDocument/2006/relationships/hyperlink" Target="https://www.niagaracollege.ca/insidenc/2023/05/24/habitat-niagara-hands-on-experience-for-niagara-college-students-is-gold/" TargetMode="External"/><Relationship Id="rId97" Type="http://schemas.openxmlformats.org/officeDocument/2006/relationships/hyperlink" Target="https://www.niagaracollege.ca/insidenc/2023/09/14/nc-and-tvet-leaders-from-the-west-bank-share-expertise-on-gender-equality-equity-and-inclusion/" TargetMode="External"/><Relationship Id="rId104" Type="http://schemas.openxmlformats.org/officeDocument/2006/relationships/hyperlink" Target="https://www.niagaracollege.ca/insidenc/2023/09/19/nc-takes-centre-stage-grape-and-wine-festival/" TargetMode="External"/><Relationship Id="rId120" Type="http://schemas.openxmlformats.org/officeDocument/2006/relationships/hyperlink" Target="https://www.niagaracollege.ca/insidenc/2023/10/02/observing-sisters-in-spirit-national-day-of-action-for-mmiwg2slgbtqqia-people/" TargetMode="External"/><Relationship Id="rId125" Type="http://schemas.openxmlformats.org/officeDocument/2006/relationships/hyperlink" Target="https://www.niagaracollege.ca/insidenc/2023/10/17/office-of-sustainability-sponsors-student-breakfast-in-support-of-uns-sustainable-development-goals/" TargetMode="External"/><Relationship Id="rId141" Type="http://schemas.openxmlformats.org/officeDocument/2006/relationships/hyperlink" Target="https://www.niagaracollege.ca/insidenc/2023/12/15/nc-marks-record-breaking-united-way-campaign-at-annual-holiday-celebration/" TargetMode="External"/><Relationship Id="rId146" Type="http://schemas.openxmlformats.org/officeDocument/2006/relationships/hyperlink" Target="https://www.niagaracollege.ca/insidenc/2023/08/28/niagara-college-and-brock-university-co-develop-immersive-vr-tool-to-help-students-learn-about-ableism-and-accessibility/" TargetMode="External"/><Relationship Id="rId167" Type="http://schemas.openxmlformats.org/officeDocument/2006/relationships/hyperlink" Target="https://www.niagaracollege.ca/insidenc/2024/02/09/hwas-inviting-students-to-participate-in-first-ever-student-mental-health-retreat/" TargetMode="External"/><Relationship Id="rId188" Type="http://schemas.openxmlformats.org/officeDocument/2006/relationships/hyperlink" Target="https://www.niagaracollege.ca/insidenc/2024/03/01/participate-in-open-education-week-at-nc-march-4-8/" TargetMode="External"/><Relationship Id="rId7" Type="http://schemas.openxmlformats.org/officeDocument/2006/relationships/hyperlink" Target="https://www.niagaracollege.ca/insidenc/2022/02/11/redress-project-honours-victims-and-survivors-of-colonial-violence/" TargetMode="External"/><Relationship Id="rId71" Type="http://schemas.openxmlformats.org/officeDocument/2006/relationships/hyperlink" Target="https://www.niagaracollege.ca/insidenc/2023/03/20/donate-to-ncs-swap-til-you-drop-clothing-and-item-drive-from-march-21-to-28/" TargetMode="External"/><Relationship Id="rId92" Type="http://schemas.openxmlformats.org/officeDocument/2006/relationships/hyperlink" Target="https://www.niagaracollege.ca/insidenc/2023/08/03/nc-faculty-and-staff-play-an-impactful-role-in-global-awareness-activities/" TargetMode="External"/><Relationship Id="rId162" Type="http://schemas.openxmlformats.org/officeDocument/2006/relationships/hyperlink" Target="https://www.niagaracollege.ca/insidenc/2024/01/31/team-wine-or-team-who-will-break-the-tie-at-this-years-caps-corks-and-forks/" TargetMode="External"/><Relationship Id="rId183" Type="http://schemas.openxmlformats.org/officeDocument/2006/relationships/hyperlink" Target="https://www.niagaracollege.ca/insidenc/2024/02/12/stories-from-the-underground-railroad-lezlie-harper-speaks-at-nc-about-black-history-in-niagara/" TargetMode="External"/><Relationship Id="rId2" Type="http://schemas.openxmlformats.org/officeDocument/2006/relationships/hyperlink" Target="https://www.niagaracollege.ca/insidenc/2022/05/12/niagara-college-and-willowbank-school-of-restoration-arts-sign-memorandum-of-understanding/" TargetMode="External"/><Relationship Id="rId29" Type="http://schemas.openxmlformats.org/officeDocument/2006/relationships/hyperlink" Target="https://www.niagaracollege.ca/insidenc/2022/04/13/motive-power-program-coordinator-shares-best-practices-in-electric-vehicle-technology/" TargetMode="External"/><Relationship Id="rId24" Type="http://schemas.openxmlformats.org/officeDocument/2006/relationships/hyperlink" Target="https://www.niagaracollege.ca/insidenc/2022/03/24/sport-and-sustainability-summit-gives-nc-students-hands-on-experience-ahead-of-the-2022-canada-summer-games/" TargetMode="External"/><Relationship Id="rId40" Type="http://schemas.openxmlformats.org/officeDocument/2006/relationships/hyperlink" Target="https://www.niagaracollege.ca/insidenc/2019/10/02/chautauqua-oaks-project-plants-the-seeds-of-a-bright-future-for-heritage-oaks/" TargetMode="External"/><Relationship Id="rId45" Type="http://schemas.openxmlformats.org/officeDocument/2006/relationships/hyperlink" Target="https://www.niagaracollege.ca/blog/2022/06/23/nc-flags-lowered-for-national-day-of-remembrance-for-victims-of-terrorism/" TargetMode="External"/><Relationship Id="rId66" Type="http://schemas.openxmlformats.org/officeDocument/2006/relationships/hyperlink" Target="https://www.niagaracollege.ca/insidenc/2023/03/06/niagara-college-students-get-a-firsthand-look-at-inclusion-in-sport-through-parasport-pathways-workshop/" TargetMode="External"/><Relationship Id="rId87" Type="http://schemas.openxmlformats.org/officeDocument/2006/relationships/hyperlink" Target="https://www.niagaracollege.ca/insidenc/2023/06/09/new-funding-powers-up-niagara-college-program-for-indigenous-students/" TargetMode="External"/><Relationship Id="rId110" Type="http://schemas.openxmlformats.org/officeDocument/2006/relationships/hyperlink" Target="https://www.niagaracollege.ca/insidenc/2023/09/22/cycling-for-change-team-nc-makes-strides-at-big-move-cancer-ride-fundraiser/" TargetMode="External"/><Relationship Id="rId115" Type="http://schemas.openxmlformats.org/officeDocument/2006/relationships/hyperlink" Target="https://www.niagaracollege.ca/insidenc/2023/09/29/celebrating-a-garden-hub-that-applied-learning-built/" TargetMode="External"/><Relationship Id="rId131" Type="http://schemas.openxmlformats.org/officeDocument/2006/relationships/hyperlink" Target="https://www.niagaracollege.ca/insidenc/2023/12/07/niagara-college-named-no-1-research-college-in-canada-in-latest-top-50-research-colleges-report/" TargetMode="External"/><Relationship Id="rId136" Type="http://schemas.openxmlformats.org/officeDocument/2006/relationships/hyperlink" Target="https://www.niagaracollege.ca/insidenc/2023/11/22/seven-nc-alumni-of-excellence-honourees-earn-prestigious-premiers-award-nominations/" TargetMode="External"/><Relationship Id="rId157" Type="http://schemas.openxmlformats.org/officeDocument/2006/relationships/hyperlink" Target="https://www.niagaracollege.ca/insidenc/2024/01/29/national-day-of-remembrance-of-the-quebec-city-mosque-attack-and-action-against-islamophobia/" TargetMode="External"/><Relationship Id="rId178" Type="http://schemas.openxmlformats.org/officeDocument/2006/relationships/hyperlink" Target="https://www.niagaracollege.ca/insidenc/2024/02/16/lead-panel-event-will-explore-womens-success-and-challenges-in-male-dominated-industries/" TargetMode="External"/><Relationship Id="rId61" Type="http://schemas.openxmlformats.org/officeDocument/2006/relationships/hyperlink" Target="https://www.niagaracollege.ca/insidenc/2023/01/18/niagara-college-motus-tower-project-gets-flying-start-with-donor-support/" TargetMode="External"/><Relationship Id="rId82" Type="http://schemas.openxmlformats.org/officeDocument/2006/relationships/hyperlink" Target="https://www.niagaracollege.ca/insidenc/2023/04/25/niagara-college-makes-its-mark-on-world-congress-in-montreal/" TargetMode="External"/><Relationship Id="rId152" Type="http://schemas.openxmlformats.org/officeDocument/2006/relationships/hyperlink" Target="https://www.niagaracollege.ca/insidenc/2024/01/09/spacesshared-partners-with-niagara-college-university-of-niagara-falls-canada-to-create-safe-and-affordable-homesharing-option-for-students-and-older-adults-in-niagara-region/" TargetMode="External"/><Relationship Id="rId173" Type="http://schemas.openxmlformats.org/officeDocument/2006/relationships/hyperlink" Target="https://www.niagaracollege.ca/insidenc/2024/02/07/students-learn-about-healthy-relationships-self-defense-and-personal-wellness/" TargetMode="External"/><Relationship Id="rId194" Type="http://schemas.openxmlformats.org/officeDocument/2006/relationships/vmlDrawing" Target="../drawings/vmlDrawing3.vml"/><Relationship Id="rId19" Type="http://schemas.openxmlformats.org/officeDocument/2006/relationships/hyperlink" Target="https://www.niagaracollege.ca/insidenc/2022/04/26/ncs-annie-michaud-talks-water-quality-and-stewardship-on-the-ripple-effect/" TargetMode="External"/><Relationship Id="rId14" Type="http://schemas.openxmlformats.org/officeDocument/2006/relationships/hyperlink" Target="https://www.niagaracollege.ca/insidenc/2020/03/03/cannabis-101-industry-professionals-greenhouse-technician-students-get-schooled-on-pest-management/" TargetMode="External"/><Relationship Id="rId30" Type="http://schemas.openxmlformats.org/officeDocument/2006/relationships/hyperlink" Target="https://www.niagaracollege.ca/insidenc/2012/05/31/wc-solar-panels-feeding-the-grid/" TargetMode="External"/><Relationship Id="rId35" Type="http://schemas.openxmlformats.org/officeDocument/2006/relationships/hyperlink" Target="https://www.niagaracollege.ca/insidenc/2022/07/05/nc-unites-with-community-for-a-sustainable-future-at-first-ever-niagara-climate-change-summit/" TargetMode="External"/><Relationship Id="rId56" Type="http://schemas.openxmlformats.org/officeDocument/2006/relationships/hyperlink" Target="https://www.niagaracollege.ca/insidenc/2022/10/18/fall-fundraisers-cook-up-support-for-united-way/" TargetMode="External"/><Relationship Id="rId77" Type="http://schemas.openxmlformats.org/officeDocument/2006/relationships/hyperlink" Target="https://www.niagaracollege.ca/insidenc/2023/05/23/nc-offering-teaching-training-to-educators-from-brazil/" TargetMode="External"/><Relationship Id="rId100" Type="http://schemas.openxmlformats.org/officeDocument/2006/relationships/hyperlink" Target="https://www.niagaracollege.ca/insidenc/2023/09/18/students-make-memories-during-orientation-activities/" TargetMode="External"/><Relationship Id="rId105" Type="http://schemas.openxmlformats.org/officeDocument/2006/relationships/hyperlink" Target="https://www.niagaracollege.ca/insidenc/2023/09/19/twenty-six-knights-earn-2022-23-ccaa-national-scholar-award/" TargetMode="External"/><Relationship Id="rId126" Type="http://schemas.openxmlformats.org/officeDocument/2006/relationships/hyperlink" Target="https://www.niagaracollege.ca/insidenc/2023/10/13/meet-the-niagara-college-catalysts-who-will-advance-our-edi-blueprint/" TargetMode="External"/><Relationship Id="rId147" Type="http://schemas.openxmlformats.org/officeDocument/2006/relationships/hyperlink" Target="https://www.niagaracollege.ca/insidenc/2023/12/21/1076009/" TargetMode="External"/><Relationship Id="rId168" Type="http://schemas.openxmlformats.org/officeDocument/2006/relationships/hyperlink" Target="https://www.niagaracollege.ca/insidenc/2024/01/03/nc-explores-new-partnerships-with-the-ontario-power-generation-to-attract-and-support-women-in-the-trades/" TargetMode="External"/><Relationship Id="rId8" Type="http://schemas.openxmlformats.org/officeDocument/2006/relationships/hyperlink" Target="https://www.niagaracollege.ca/insidenc/2022/04/20/niagara-college-goes-the-distance-to-help-students-impacted-by-war-in-ukraine/" TargetMode="External"/><Relationship Id="rId51" Type="http://schemas.openxmlformats.org/officeDocument/2006/relationships/hyperlink" Target="https://www.ncinnovation.ca/blog/horticultural-environmental-sciences-innovation-centre/app-tracks-greenhouse-energy-to-determine-efficiencies" TargetMode="External"/><Relationship Id="rId72" Type="http://schemas.openxmlformats.org/officeDocument/2006/relationships/hyperlink" Target="https://www.niagaracollege.ca/insidenc/2023/03/31/investments-in-new-technology-propel-niagara-college-towards-the-future-of-learning/" TargetMode="External"/><Relationship Id="rId93" Type="http://schemas.openxmlformats.org/officeDocument/2006/relationships/hyperlink" Target="https://www.niagaracollege.ca/insidenc/2023/08/04/indigenous-education-serves-up-traditions-at-corn-soup-demo/" TargetMode="External"/><Relationship Id="rId98" Type="http://schemas.openxmlformats.org/officeDocument/2006/relationships/hyperlink" Target="https://www.niagaracollege.ca/insidenc/2023/08/29/incoming-students-use-paddle-forward-as-a-way-to-prepare-for-college/" TargetMode="External"/><Relationship Id="rId121" Type="http://schemas.openxmlformats.org/officeDocument/2006/relationships/hyperlink" Target="https://www.niagaracollege.ca/insidenc/2023/10/06/nc-cares-united-way-workplace-campaign-kicks-off-with-strong-start/" TargetMode="External"/><Relationship Id="rId142" Type="http://schemas.openxmlformats.org/officeDocument/2006/relationships/hyperlink" Target="https://www.niagaracollege.ca/insidenc/2023/12/20/teaching-brewery-crafts-success-at-ontario-brewing-awards/" TargetMode="External"/><Relationship Id="rId163" Type="http://schemas.openxmlformats.org/officeDocument/2006/relationships/hyperlink" Target="https://www.niagaracollege.ca/insidenc/2024/02/01/niagara-colleges-four-day-career-fair-begins-february-5/" TargetMode="External"/><Relationship Id="rId184" Type="http://schemas.openxmlformats.org/officeDocument/2006/relationships/hyperlink" Target="https://www.niagaracollege.ca/insidenc/2024/02/20/february-22-marks-national-human-trafficking-awareness-day-in-canada/" TargetMode="External"/><Relationship Id="rId189" Type="http://schemas.openxmlformats.org/officeDocument/2006/relationships/hyperlink" Target="https://www.niagaracollege.ca/insidenc/2024/03/06/black-student-association-celebrates-club-rebrand-during-black-history-month/" TargetMode="External"/><Relationship Id="rId3" Type="http://schemas.openxmlformats.org/officeDocument/2006/relationships/hyperlink" Target="https://www.niagaracollege.ca/insidenc/2022/04/05/niagara-college-receives-a-4-43m-boost-for-applied-research/" TargetMode="External"/><Relationship Id="rId25" Type="http://schemas.openxmlformats.org/officeDocument/2006/relationships/hyperlink" Target="https://www.niagaracollege.ca/insidenc/2014/03/10/students-promote-water-and-energy-awareness/" TargetMode="External"/><Relationship Id="rId46" Type="http://schemas.openxmlformats.org/officeDocument/2006/relationships/hyperlink" Target="https://www.niagaracollege.ca/blog/2022/06/07/united-way-niagara-announces-sean-kennedy-as-2022-campaign-chair/" TargetMode="External"/><Relationship Id="rId67" Type="http://schemas.openxmlformats.org/officeDocument/2006/relationships/hyperlink" Target="https://www.niagaracollege.ca/insidenc/2023/03/08/ncs-global-projects-support-womens-equality-and-inclusion-around-the-world/" TargetMode="External"/><Relationship Id="rId116" Type="http://schemas.openxmlformats.org/officeDocument/2006/relationships/hyperlink" Target="https://www.niagaracollege.ca/insidenc/2023/09/26/seven-nc-alumni-earn-2023-premiers-awards-nominations/" TargetMode="External"/><Relationship Id="rId137" Type="http://schemas.openxmlformats.org/officeDocument/2006/relationships/hyperlink" Target="https://www.niagaracollege.ca/insidenc/2023/11/10/ncs-popular-benchmark-restaurant-returns-with-lunch-wednesday-to-friday/" TargetMode="External"/><Relationship Id="rId158" Type="http://schemas.openxmlformats.org/officeDocument/2006/relationships/hyperlink" Target="https://www.niagaracollege.ca/insidenc/2024/01/25/international-holocaust-remembrance-day-is-january-27/" TargetMode="External"/><Relationship Id="rId20" Type="http://schemas.openxmlformats.org/officeDocument/2006/relationships/hyperlink" Target="https://www.niagaracollege.ca/insidenc/2022/04/14/meet-three-student-ambassadors-helping-sustainability-flourish-at-nc/" TargetMode="External"/><Relationship Id="rId41" Type="http://schemas.openxmlformats.org/officeDocument/2006/relationships/hyperlink" Target="https://www.niagaracollege.ca/insidenc/2022/03/08/pink-boots-brew-aims-for-great-strides-toward-gender-equality-in-brewing/" TargetMode="External"/><Relationship Id="rId62" Type="http://schemas.openxmlformats.org/officeDocument/2006/relationships/hyperlink" Target="https://www.niagaracollege.ca/insidenc/2023/03/02/niagara-college-and-niagara-university-create-new-pathways-for-students/" TargetMode="External"/><Relationship Id="rId83" Type="http://schemas.openxmlformats.org/officeDocument/2006/relationships/hyperlink" Target="https://www.niagaracollege.ca/insidenc/2023/06/02/danielle-notarianni-featured-in-2023-post-secondary-climate-challenge-report-webinar/" TargetMode="External"/><Relationship Id="rId88" Type="http://schemas.openxmlformats.org/officeDocument/2006/relationships/hyperlink" Target="https://www.niagaracollege.ca/insidenc/2023/06/20/tawse-winery-founder-creates-scholarship-in-memory-of-winemaker-paul-pender/" TargetMode="External"/><Relationship Id="rId111" Type="http://schemas.openxmlformats.org/officeDocument/2006/relationships/hyperlink" Target="https://www.niagaracollege.ca/insidenc/2023/09/26/teaching-spa-to-reopen-in-october/" TargetMode="External"/><Relationship Id="rId132" Type="http://schemas.openxmlformats.org/officeDocument/2006/relationships/hyperlink" Target="https://www.niagaracollege.ca/insidenc/2023/12/06/on-campus-beer-festival-to-feature-unique-student-crafted-brews/" TargetMode="External"/><Relationship Id="rId153" Type="http://schemas.openxmlformats.org/officeDocument/2006/relationships/hyperlink" Target="https://www.niagaracollege.ca/insidenc/2024/01/10/save-the-date-join-the-nc-knight-walkers-on-feb-24-for-coldest-night-of-the-year/" TargetMode="External"/><Relationship Id="rId174" Type="http://schemas.openxmlformats.org/officeDocument/2006/relationships/hyperlink" Target="https://www.niagaracollege.ca/insidenc/2024/02/08/niagara-college-strengthens-ties-with-the-united-arab-emirates-uae-for-offshore-campus-development/" TargetMode="External"/><Relationship Id="rId179" Type="http://schemas.openxmlformats.org/officeDocument/2006/relationships/hyperlink" Target="https://www.niagaracollege.ca/insidenc/2024/02/22/register-for-mar-5-living-library-event-international-womens-day-inspire-inclusion/" TargetMode="External"/><Relationship Id="rId195" Type="http://schemas.openxmlformats.org/officeDocument/2006/relationships/table" Target="../tables/table3.xml"/><Relationship Id="rId190" Type="http://schemas.openxmlformats.org/officeDocument/2006/relationships/hyperlink" Target="https://www.niagaracollege.ca/insidenc/2024/03/08/niagara-colleges-global-initiatives-foster-gender-equity-and-inclusion-around-the-world/" TargetMode="External"/><Relationship Id="rId15" Type="http://schemas.openxmlformats.org/officeDocument/2006/relationships/hyperlink" Target="https://www.niagaracollege.ca/insidenc/2022/05/25/students-help-combat-isolation-through-connection-at-mainstream/" TargetMode="External"/><Relationship Id="rId36" Type="http://schemas.openxmlformats.org/officeDocument/2006/relationships/hyperlink" Target="https://www.niagaracollege.ca/insidenc/2018/07/25/environment-students-attend-federal-minister-announcement-in-port-colborne/" TargetMode="External"/><Relationship Id="rId57" Type="http://schemas.openxmlformats.org/officeDocument/2006/relationships/hyperlink" Target="https://www.niagaracollege.ca/insidenc/2022/12/21/new-pilot-program-aims-to-grow-indigenous-led-early-childhood-education-ece-training-in-niagara/" TargetMode="External"/><Relationship Id="rId106" Type="http://schemas.openxmlformats.org/officeDocument/2006/relationships/hyperlink" Target="https://www.niagaracollege.ca/insidenc/2023/09/18/ontario-postsecondary-leaders-unite-for-global-engagement-at-niagara-college/" TargetMode="External"/><Relationship Id="rId127" Type="http://schemas.openxmlformats.org/officeDocument/2006/relationships/hyperlink" Target="https://www.niagaracollege.ca/insidenc/2023/10/27/nc-human-resources-students-gain-global-insights-from-munster-technological-university-lecturer/" TargetMode="External"/><Relationship Id="rId10" Type="http://schemas.openxmlformats.org/officeDocument/2006/relationships/hyperlink" Target="https://www.niagaracollege.ca/insidenc/2022/04/26/college-welcomes-community-partners-seeking-unesco-global-geopark-designation-for-niagara-peninsula/" TargetMode="External"/><Relationship Id="rId31" Type="http://schemas.openxmlformats.org/officeDocument/2006/relationships/hyperlink" Target="https://www.niagaracollege.ca/insidenc/2021/09/02/niagara-dailies-nc-new-community-based-monitoring-program/" TargetMode="External"/><Relationship Id="rId52" Type="http://schemas.openxmlformats.org/officeDocument/2006/relationships/hyperlink" Target="https://www.ncinnovation.ca/blog/research-innovation/growing-trial-for-greenhouse-solar-panels" TargetMode="External"/><Relationship Id="rId73" Type="http://schemas.openxmlformats.org/officeDocument/2006/relationships/hyperlink" Target="https://www.niagaracollege.ca/insidenc/2023/03/28/niagara-college-signs-sustainable-development-goals-accord-and-nature-positive-pledge/" TargetMode="External"/><Relationship Id="rId78" Type="http://schemas.openxmlformats.org/officeDocument/2006/relationships/hyperlink" Target="https://www.niagaracollege.ca/insidenc/2023/05/23/celebrating-a-journey-taken-together-nclibraries-hosts-living-library-event-in-honour-of-pride-month-on-june-7/" TargetMode="External"/><Relationship Id="rId94" Type="http://schemas.openxmlformats.org/officeDocument/2006/relationships/hyperlink" Target="https://www.niagaracollege.ca/insidenc/2023/08/17/dental-hygiene-students-advocate-for-policy-change-to-local-mpp/" TargetMode="External"/><Relationship Id="rId99" Type="http://schemas.openxmlformats.org/officeDocument/2006/relationships/hyperlink" Target="https://www.niagaracollege.ca/insidenc/2023/08/28/niagara-college-and-brock-university-co-develop-immersive-vr-tool-to-help-students-learn-about-ableism-and-accessibility/" TargetMode="External"/><Relationship Id="rId101" Type="http://schemas.openxmlformats.org/officeDocument/2006/relationships/hyperlink" Target="https://www.niagaracollege.ca/insidenc/2023/09/18/planning-sustainability-and-capital-projects-breathing-new-life-into-campus-spaces/" TargetMode="External"/><Relationship Id="rId122" Type="http://schemas.openxmlformats.org/officeDocument/2006/relationships/hyperlink" Target="https://www.niagaracollege.ca/insidenc/2023/10/04/elysia-dardarian-represents-nc-at-annual-take-back-the-night-march/" TargetMode="External"/><Relationship Id="rId143" Type="http://schemas.openxmlformats.org/officeDocument/2006/relationships/hyperlink" Target="https://www.niagaracollege.ca/insidenc/2023/10/24/niagara-colleges-food-beverage-innovation-centre-receives-funding-support-to-help-businesses-develop-and-market-beverages/" TargetMode="External"/><Relationship Id="rId148" Type="http://schemas.openxmlformats.org/officeDocument/2006/relationships/hyperlink" Target="https://www.niagaracollege.ca/insidenc/2023/08/02/applied-learning-on-tap-for-project-brew-augtoberfest/" TargetMode="External"/><Relationship Id="rId164" Type="http://schemas.openxmlformats.org/officeDocument/2006/relationships/hyperlink" Target="https://www.niagaracollege.ca/insidenc/2024/02/02/teaching-distillery-gets-into-spirit-of-kegged-cockails/" TargetMode="External"/><Relationship Id="rId169" Type="http://schemas.openxmlformats.org/officeDocument/2006/relationships/hyperlink" Target="https://www.niagaracollege.ca/insidenc/2024/01/11/coe-hosts-learning-opportunities-for-employees-this-winter-term/" TargetMode="External"/><Relationship Id="rId185" Type="http://schemas.openxmlformats.org/officeDocument/2006/relationships/hyperlink" Target="https://www.niagaracollege.ca/insidenc/2024/02/23/bwr-ifs-leaders-help-students-develop-global-competencies-on-winter-2024-trips/" TargetMode="External"/><Relationship Id="rId4" Type="http://schemas.openxmlformats.org/officeDocument/2006/relationships/hyperlink" Target="https://www.niagaracollege.ca/insidenc/2022/03/07/niagara-college-reaps-the-harvest-of-sustainable-wine-growing-with-new-certification/" TargetMode="External"/><Relationship Id="rId9" Type="http://schemas.openxmlformats.org/officeDocument/2006/relationships/hyperlink" Target="https://www.niagaracollege.ca/insidenc/2022/05/13/minister-of-tourism-randy-boissonnault-explores-ncs-culinary-and-beverage-expertise/" TargetMode="External"/><Relationship Id="rId180" Type="http://schemas.openxmlformats.org/officeDocument/2006/relationships/hyperlink" Target="https://www.niagaracollege.ca/insidenc/2024/02/22/team-wine-or-team-beer-who-will-break-the-tie-at-ncs-caps-corks-and-forks/" TargetMode="External"/><Relationship Id="rId26" Type="http://schemas.openxmlformats.org/officeDocument/2006/relationships/hyperlink" Target="https://www.niagaracollege.ca/insidenc/2013/04/19/nc-sending-a-message-in-a-bottle-on-earth-day/" TargetMode="External"/><Relationship Id="rId47" Type="http://schemas.openxmlformats.org/officeDocument/2006/relationships/hyperlink" Target="https://www.niagaracollege.ca/blog/2022/06/06/nc-students-capture-gold-and-bronze-medals-at-skills-canada-national-competition/" TargetMode="External"/><Relationship Id="rId68" Type="http://schemas.openxmlformats.org/officeDocument/2006/relationships/hyperlink" Target="https://www.niagaracollege.ca/insidenc/2023/03/15/niagara-college-celebrates-international-womens-day-by-embracing-equity/" TargetMode="External"/><Relationship Id="rId89" Type="http://schemas.openxmlformats.org/officeDocument/2006/relationships/hyperlink" Target="https://www.niagaracollege.ca/insidenc/2023/07/24/webinars-on-variety-of-edi-topics-through-canadian-centre-for-diversity-and-inclusion/" TargetMode="External"/><Relationship Id="rId112" Type="http://schemas.openxmlformats.org/officeDocument/2006/relationships/hyperlink" Target="https://www.niagaracollege.ca/insidenc/2023/09/22/free-wellness-workshops-available-for-students-this-fall/" TargetMode="External"/><Relationship Id="rId133" Type="http://schemas.openxmlformats.org/officeDocument/2006/relationships/hyperlink" Target="https://www.niagaracollege.ca/insidenc/2023/12/01/opportunities-flourish-for-niagara-college-ecosystem-restoration-students/" TargetMode="External"/><Relationship Id="rId154" Type="http://schemas.openxmlformats.org/officeDocument/2006/relationships/hyperlink" Target="https://www.niagaracollege.ca/insidenc/2024/01/18/students-welcome-cold-for-icewine-experience/" TargetMode="External"/><Relationship Id="rId175" Type="http://schemas.openxmlformats.org/officeDocument/2006/relationships/hyperlink" Target="https://www.niagaracollege.ca/insidenc/2024/02/12/wellbeing-month-initiatives/" TargetMode="External"/><Relationship Id="rId196" Type="http://schemas.openxmlformats.org/officeDocument/2006/relationships/comments" Target="../comments3.xml"/><Relationship Id="rId16" Type="http://schemas.openxmlformats.org/officeDocument/2006/relationships/hyperlink" Target="https://www.niagaracollege.ca/insidenc/2022/05/04/nc-and-eccdc-partner-on-accelerated-early-childhood-education-program/" TargetMode="External"/><Relationship Id="rId37" Type="http://schemas.openxmlformats.org/officeDocument/2006/relationships/hyperlink" Target="https://www.niagaracollege.ca/insidenc/2021/12/15/nc-smashes-fundraising-record-in-support-of-united-way-with-50000-donation/" TargetMode="External"/><Relationship Id="rId58" Type="http://schemas.openxmlformats.org/officeDocument/2006/relationships/hyperlink" Target="https://www.niagaracollege.ca/insidenc/2022/12/15/niagara-college-leads-the-way-in-palliative-care-training-for-paramedic-students/" TargetMode="External"/><Relationship Id="rId79" Type="http://schemas.openxmlformats.org/officeDocument/2006/relationships/hyperlink" Target="https://www.niagaracollege.ca/insidenc/2023/05/30/global-partners-experience-life-at-nc-during-familiarization-tour/" TargetMode="External"/><Relationship Id="rId102" Type="http://schemas.openxmlformats.org/officeDocument/2006/relationships/hyperlink" Target="https://www.niagaracollege.ca/insidenc/2023/07/10/niagara-college-breaks-ground-on-new-cutting-edge-greenhouse/" TargetMode="External"/><Relationship Id="rId123" Type="http://schemas.openxmlformats.org/officeDocument/2006/relationships/hyperlink" Target="https://www.niagaracollege.ca/insidenc/2023/10/10/town-of-fort-erie-calls-on-nc-to-help-develop-edi-policy/" TargetMode="External"/><Relationship Id="rId144" Type="http://schemas.openxmlformats.org/officeDocument/2006/relationships/hyperlink" Target="https://www.niagaracollege.ca/insidenc/2023/10/20/simplii-financial-supports-niagara-college-students-with-1-million-sponsorship/" TargetMode="External"/><Relationship Id="rId90" Type="http://schemas.openxmlformats.org/officeDocument/2006/relationships/hyperlink" Target="https://www.niagaracollege.ca/insidenc/2023/07/25/nc-welcomes-indigenous-peoples-education-circle-for-summer-meeting/" TargetMode="External"/><Relationship Id="rId165" Type="http://schemas.openxmlformats.org/officeDocument/2006/relationships/hyperlink" Target="https://www.niagaracollege.ca/insidenc/2024/02/02/niagara-college-welcomes-minister-of-colleges-and-universities-jill-dunlop/" TargetMode="External"/><Relationship Id="rId186" Type="http://schemas.openxmlformats.org/officeDocument/2006/relationships/hyperlink" Target="https://www.niagaracollege.ca/insidenc/2024/02/28/nc-international-development-week-2024-spotlights-commitment-to-sustainable-development-goals/" TargetMode="External"/><Relationship Id="rId27" Type="http://schemas.openxmlformats.org/officeDocument/2006/relationships/hyperlink" Target="https://www.niagaracollege.ca/insidenc/2022/04/27/earth-week-sows-seeds-for-greener-future/" TargetMode="External"/><Relationship Id="rId48" Type="http://schemas.openxmlformats.org/officeDocument/2006/relationships/hyperlink" Target="https://www.niagaracollege.ca/insidenc/2022/08/15/weekend-activation-will-feature-a-line-up-of-interactive-indigenous-programming/" TargetMode="External"/><Relationship Id="rId69" Type="http://schemas.openxmlformats.org/officeDocument/2006/relationships/hyperlink" Target="https://www.niagaracollege.ca/insidenc/2023/03/16/first-class-of-skilled-development-fund-grads-a-boon-for-local-builders/" TargetMode="External"/><Relationship Id="rId113" Type="http://schemas.openxmlformats.org/officeDocument/2006/relationships/hyperlink" Target="https://www.niagaracollege.ca/insidenc/2023/09/22/thorold-today-nc-students-to-plant-trees-donated-by-niagara-peninsula-conservation-authority/" TargetMode="External"/><Relationship Id="rId134" Type="http://schemas.openxmlformats.org/officeDocument/2006/relationships/hyperlink" Target="https://www.niagaracollege.ca/insidenc/2023/11/27/niagara-college-welcomes-battery-donation-from-notl-hydro-to-offset-peak-energy-usage/" TargetMode="External"/><Relationship Id="rId80" Type="http://schemas.openxmlformats.org/officeDocument/2006/relationships/hyperlink" Target="https://www.niagaracollege.ca/insidenc/2023/06/07/a-message-from-pam-skinner-edi-catalysts/" TargetMode="External"/><Relationship Id="rId155" Type="http://schemas.openxmlformats.org/officeDocument/2006/relationships/hyperlink" Target="https://www.niagaracollege.ca/insidenc/2024/01/24/lets-create-real-change-bell-lets-talk-day-and-wellbeing-initiatives/" TargetMode="External"/><Relationship Id="rId176" Type="http://schemas.openxmlformats.org/officeDocument/2006/relationships/hyperlink" Target="https://www.niagaracollege.ca/insidenc/2024/02/12/nc-hosting-redress-project-event-with-brock-university-feb-14/" TargetMode="External"/><Relationship Id="rId17" Type="http://schemas.openxmlformats.org/officeDocument/2006/relationships/hyperlink" Target="https://www.niagaracollege.ca/insidenc/2022/06/03/support-cfuw-scholarship-fundraiser-featuring-dan-and-saundra-pattersons-gardens/" TargetMode="External"/><Relationship Id="rId38" Type="http://schemas.openxmlformats.org/officeDocument/2006/relationships/hyperlink" Target="https://www.niagaracollege.ca/insidenc/2013/06/19/green-milestone-ncs-first-renewable-energy-technician-students-earn-their-diplomas/" TargetMode="External"/><Relationship Id="rId59" Type="http://schemas.openxmlformats.org/officeDocument/2006/relationships/hyperlink" Target="https://www.niagaracollege.ca/insidenc/2022/11/24/niagara-college-recognized-as-a-top-employer-in-the-hamilton-niagara-region/" TargetMode="External"/><Relationship Id="rId103" Type="http://schemas.openxmlformats.org/officeDocument/2006/relationships/hyperlink" Target="https://www.niagaracollege.ca/insidenc/2023/06/28/niagara-college-to-significantly-expand-on-campus-housing/" TargetMode="External"/><Relationship Id="rId124" Type="http://schemas.openxmlformats.org/officeDocument/2006/relationships/hyperlink" Target="https://www.niagaracollege.ca/insidenc/2023/10/10/thorold-today-niagara-regional-police-service-and-nc-partner-to-co-host-the-niagara-police-and-security-career-expo/" TargetMode="External"/><Relationship Id="rId70" Type="http://schemas.openxmlformats.org/officeDocument/2006/relationships/hyperlink" Target="https://www.niagaracollege.ca/insidenc/2023/03/16/first-class-of-skilled-development-fund-grads-a-boon-for-local-builders/" TargetMode="External"/><Relationship Id="rId91" Type="http://schemas.openxmlformats.org/officeDocument/2006/relationships/hyperlink" Target="https://www.niagaracollege.ca/insidenc/2023/07/27/emancipation-day-commemorated-in-the-community-and-nc-curriculum-on-august-1/" TargetMode="External"/><Relationship Id="rId145" Type="http://schemas.openxmlformats.org/officeDocument/2006/relationships/hyperlink" Target="https://www.niagaracollege.ca/insidenc/2023/08/30/niagara-college-launches-new-four-year-nursing-degree-program/" TargetMode="External"/><Relationship Id="rId166" Type="http://schemas.openxmlformats.org/officeDocument/2006/relationships/hyperlink" Target="https://www.niagaracollege.ca/insidenc/2024/02/07/teaching-brewery-steps-up-support-for-women-in-brewing-with-series-of-pink-boots-brews/" TargetMode="External"/><Relationship Id="rId187" Type="http://schemas.openxmlformats.org/officeDocument/2006/relationships/hyperlink" Target="https://www.niagaracollege.ca/insidenc/2024/03/01/ncs-global-projects-foster-sustainability-and-gender-equality-in-africa-and-the-caribbean/" TargetMode="External"/><Relationship Id="rId1" Type="http://schemas.openxmlformats.org/officeDocument/2006/relationships/hyperlink" Target="https://www.niagaracollege.ca/insidenc/2022/05/13/niagara-college-hosts-moose-hide-campaign-to-stand-against-violence/" TargetMode="External"/><Relationship Id="rId28" Type="http://schemas.openxmlformats.org/officeDocument/2006/relationships/hyperlink" Target="https://www.niagaracollege.ca/insidenc/2021/10/20/nc-helps-bring-back-the-brookies-get-to-root-of-watershed-health/" TargetMode="External"/><Relationship Id="rId49" Type="http://schemas.openxmlformats.org/officeDocument/2006/relationships/hyperlink" Target="https://www.niagaracollege.ca/blog/2022/07/21/reminder-to-nc-students-to-be-protective-of-personal-financial-info/" TargetMode="External"/><Relationship Id="rId114" Type="http://schemas.openxmlformats.org/officeDocument/2006/relationships/hyperlink" Target="https://www.niagaracollege.ca/insidenc/2023/09/29/college-initiatives-honour-the-national-day-for-truth-and-reconciliation/" TargetMode="External"/><Relationship Id="rId60" Type="http://schemas.openxmlformats.org/officeDocument/2006/relationships/hyperlink" Target="https://www.niagaracollege.ca/insidenc/2022/12/14/dean-unwin-champions-global-biodiversity-at-cop15/" TargetMode="External"/><Relationship Id="rId81" Type="http://schemas.openxmlformats.org/officeDocument/2006/relationships/hyperlink" Target="https://www.niagaracollege.ca/insidenc/2023/04/24/webinar-learn-about-how-nc-has-integrated-uns-sustainable-development-goals/" TargetMode="External"/><Relationship Id="rId135" Type="http://schemas.openxmlformats.org/officeDocument/2006/relationships/hyperlink" Target="https://www.niagaracollege.ca/insidenc/2023/11/23/niagara-college-named-top-employer-for-second-year-in-a-row/" TargetMode="External"/><Relationship Id="rId156" Type="http://schemas.openxmlformats.org/officeDocument/2006/relationships/hyperlink" Target="https://www.niagaracollege.ca/insidenc/2024/01/26/wellbeing-month-for-students-kicks-off-january-29/" TargetMode="External"/><Relationship Id="rId177" Type="http://schemas.openxmlformats.org/officeDocument/2006/relationships/hyperlink" Target="https://www.niagaracollege.ca/insidenc/2024/02/13/sweet-success-for-niagara-pastry-chef-professor-catherine-odonnell-hand-picked-as-juror-for-world-chocolate-masters/" TargetMode="External"/><Relationship Id="rId18" Type="http://schemas.openxmlformats.org/officeDocument/2006/relationships/hyperlink" Target="https://www.niagaracollege.ca/insidenc/2022/05/03/commercial-cannabis-production-students-put-organic-conventional-soil-to-the-test/" TargetMode="External"/><Relationship Id="rId39" Type="http://schemas.openxmlformats.org/officeDocument/2006/relationships/hyperlink" Target="https://www.niagaracollege.ca/insidenc/2019/06/03/nc-takes-on-gender-equality-project-in-saint-lucia/" TargetMode="External"/></Relationships>
</file>

<file path=xl/worksheets/_rels/sheet5.xml.rels><?xml version="1.0" encoding="UTF-8" standalone="yes"?>
<Relationships xmlns="http://schemas.openxmlformats.org/package/2006/relationships"><Relationship Id="rId13" Type="http://schemas.openxmlformats.org/officeDocument/2006/relationships/hyperlink" Target="https://www.niagaracollege.ca/sustainability/projects/academic-assessment/" TargetMode="External"/><Relationship Id="rId18" Type="http://schemas.openxmlformats.org/officeDocument/2006/relationships/hyperlink" Target="https://www.niagaracollege.ca/sustainability/projects/biodiesel-vehicle-business-proposal/" TargetMode="External"/><Relationship Id="rId26" Type="http://schemas.openxmlformats.org/officeDocument/2006/relationships/hyperlink" Target="https://www.niagaracollege.ca/sustainability/projects/niagara-college-climate-action-plan/" TargetMode="External"/><Relationship Id="rId39" Type="http://schemas.openxmlformats.org/officeDocument/2006/relationships/hyperlink" Target="https://www.niagaracollege.ca/sustainability/projects/campus-waste-training/" TargetMode="External"/><Relationship Id="rId21" Type="http://schemas.openxmlformats.org/officeDocument/2006/relationships/hyperlink" Target="https://www.niagaracollege.ca/sustainability/projects/niagara-college-building-standard/" TargetMode="External"/><Relationship Id="rId34" Type="http://schemas.openxmlformats.org/officeDocument/2006/relationships/hyperlink" Target="../../../../../:b:/s/StudentProjects/Eby8MC6HTihIqr17FobxabAB5ve1HA_5sBnptfeIzE1JsQ?e=GVu1of" TargetMode="External"/><Relationship Id="rId42" Type="http://schemas.openxmlformats.org/officeDocument/2006/relationships/hyperlink" Target="../../../../../:w:/s/StudentProjects/ESnfNW11cMZLnMfkJ-MniMkBE12rG_G5hzc9FqqNUMRPMg?e=IzrIgz" TargetMode="External"/><Relationship Id="rId47" Type="http://schemas.openxmlformats.org/officeDocument/2006/relationships/drawing" Target="../drawings/drawing5.xml"/><Relationship Id="rId7" Type="http://schemas.openxmlformats.org/officeDocument/2006/relationships/hyperlink" Target="https://www.niagaracollege.ca/sustainability/projects/wind-turbine/" TargetMode="External"/><Relationship Id="rId2" Type="http://schemas.openxmlformats.org/officeDocument/2006/relationships/hyperlink" Target="../../../../../:b:/s/StudentProjects/EZj0Ff0aZA1OvuAidR8AzrQBVZRruXi8BTxb8JakzQbuCA?e=jg2F2a" TargetMode="External"/><Relationship Id="rId16" Type="http://schemas.openxmlformats.org/officeDocument/2006/relationships/hyperlink" Target="https://www.niagaracollege.ca/sustainability/projects/nc-energy-audit-personal-appliances/" TargetMode="External"/><Relationship Id="rId29" Type="http://schemas.openxmlformats.org/officeDocument/2006/relationships/hyperlink" Target="../../../../../:b:/s/StudentProjects/Ead6ce195NxGtGYsUozoEjwBkMhvJi4oAfOdvm9I9gFX3w?e=AkZ0Ft" TargetMode="External"/><Relationship Id="rId1" Type="http://schemas.openxmlformats.org/officeDocument/2006/relationships/hyperlink" Target="http://www.evolutionwindowfilms.com/blog/title/niagara-college-winery-a-window-film-case-study/id/28/" TargetMode="External"/><Relationship Id="rId6" Type="http://schemas.openxmlformats.org/officeDocument/2006/relationships/hyperlink" Target="https://www.niagaracollege.ca/sustainability/projects/window-film/" TargetMode="External"/><Relationship Id="rId11" Type="http://schemas.openxmlformats.org/officeDocument/2006/relationships/hyperlink" Target="https://www.niagaracollege.ca/sustainability/projects/tree-inventory/" TargetMode="External"/><Relationship Id="rId24" Type="http://schemas.openxmlformats.org/officeDocument/2006/relationships/hyperlink" Target="https://www.niagaracollege.ca/sustainability/projects/sustainable-food-assessment-guide/" TargetMode="External"/><Relationship Id="rId32" Type="http://schemas.openxmlformats.org/officeDocument/2006/relationships/hyperlink" Target="../../../../../:x:/s/StudentProjects/EW3bavRfKqJPhofjAwltFqYB2OOUNLWu3hlteeDDEvQUNw?e=Do6nrf" TargetMode="External"/><Relationship Id="rId37" Type="http://schemas.openxmlformats.org/officeDocument/2006/relationships/hyperlink" Target="https://www.niagaracollege.ca/sustainability/projects/community-partnership-habitat-structure-construction/" TargetMode="External"/><Relationship Id="rId40" Type="http://schemas.openxmlformats.org/officeDocument/2006/relationships/hyperlink" Target="../../../../../:b:/s/StudentProjects/EV1wdaWE0rRHobIlcCDk7Z8BZ1Hm5BEs_oZ01oMBbZrMMw?e=mBNY9f" TargetMode="External"/><Relationship Id="rId45" Type="http://schemas.openxmlformats.org/officeDocument/2006/relationships/hyperlink" Target="../../../../../:x:/s/StudentProjects/EZYtKkXdQTdGtksceaD7-3IBCPIW6dP6sW7orQSWrlyVgQ?e=l367f5" TargetMode="External"/><Relationship Id="rId5" Type="http://schemas.openxmlformats.org/officeDocument/2006/relationships/hyperlink" Target="https://www.niagaracollege.ca/sustainability/projects/ban-the-sale-of-bottled-water/" TargetMode="External"/><Relationship Id="rId15" Type="http://schemas.openxmlformats.org/officeDocument/2006/relationships/hyperlink" Target="https://www.niagaracollege.ca/sustainability/projects/niagara-college-individual-report-niagara-sustainability-initiative/" TargetMode="External"/><Relationship Id="rId23" Type="http://schemas.openxmlformats.org/officeDocument/2006/relationships/hyperlink" Target="https://www.niagaracollege.ca/sustainability/projects/transportation-demand-management-strategy/" TargetMode="External"/><Relationship Id="rId28" Type="http://schemas.openxmlformats.org/officeDocument/2006/relationships/hyperlink" Target="../../../../../:f:/s/StudentProjects/EtTmeMARpwREny3-QQs68VoBBdW0Lt3OZgklJgqmCOvBcg?e=Q7YusY" TargetMode="External"/><Relationship Id="rId36" Type="http://schemas.openxmlformats.org/officeDocument/2006/relationships/hyperlink" Target="https://www.niagaracollege.ca/sustainability/projects/communication-plan-a-tactical-tool-kit-for-the-edible-orchard/" TargetMode="External"/><Relationship Id="rId10" Type="http://schemas.openxmlformats.org/officeDocument/2006/relationships/hyperlink" Target="https://www.niagaracollege.ca/sustainability/projects/chefs-garden/" TargetMode="External"/><Relationship Id="rId19" Type="http://schemas.openxmlformats.org/officeDocument/2006/relationships/hyperlink" Target="https://www.niagaracollege.ca/sustainability/projects/canadian-food-wine-institute-sustainability-plan/" TargetMode="External"/><Relationship Id="rId31" Type="http://schemas.openxmlformats.org/officeDocument/2006/relationships/hyperlink" Target="../../../../../:w:/s/StudentProjects/EbzDO3qawD1NqdK4jw9okT0BZ-JLMSJdD1dw3ASbr9yrTw?e=Mz2Sop" TargetMode="External"/><Relationship Id="rId44" Type="http://schemas.openxmlformats.org/officeDocument/2006/relationships/hyperlink" Target="../../../../../:w:/s/StudentProjects/EUK5jDppW7dOmv77Y8YbiCoBnpuWtiNNglZ72OLVWrso3Q?e=nZ1ZS9" TargetMode="External"/><Relationship Id="rId4" Type="http://schemas.openxmlformats.org/officeDocument/2006/relationships/hyperlink" Target="https://www.niagaracollege.ca/sustainability/projects/solar-panels/" TargetMode="External"/><Relationship Id="rId9" Type="http://schemas.openxmlformats.org/officeDocument/2006/relationships/hyperlink" Target="https://www.niagaracollege.ca/sustainability/projects/?_sf_s=AQUA" TargetMode="External"/><Relationship Id="rId14" Type="http://schemas.openxmlformats.org/officeDocument/2006/relationships/hyperlink" Target="https://www.niagaracollege.ca/sustainability/projects/bee-campus-and-wildlife-habitat-council-certifications/" TargetMode="External"/><Relationship Id="rId22" Type="http://schemas.openxmlformats.org/officeDocument/2006/relationships/hyperlink" Target="https://www.niagaracollege.ca/sustainability/projects/conducting-life-cycle-analyses-at-the-wine-visitor-education-centre/" TargetMode="External"/><Relationship Id="rId27" Type="http://schemas.openxmlformats.org/officeDocument/2006/relationships/hyperlink" Target="https://www.niagaracollege.ca/sustainability/projects/waste-engagement-strategies/" TargetMode="External"/><Relationship Id="rId30" Type="http://schemas.openxmlformats.org/officeDocument/2006/relationships/hyperlink" Target="../../../../../:b:/s/StudentProjects/EZwZ_Z5YArpEvvMgzOSMMJMBB4p0pHYD4t4vbCVIbh1hCQ?e=CMPccg" TargetMode="External"/><Relationship Id="rId35" Type="http://schemas.openxmlformats.org/officeDocument/2006/relationships/hyperlink" Target="../../../../../:w:/s/StudentProjects/EV2Sv76-qjxPkbHgPbtr8HkBtWFaS6UMobnKQg7p4aA5cw?e=DBrKQL" TargetMode="External"/><Relationship Id="rId43" Type="http://schemas.openxmlformats.org/officeDocument/2006/relationships/hyperlink" Target="../../../../../:w:/s/StudentProjects/ESI2lsePyHhAou4Zvdz8wdQBDFsY1zsjakZkIATtHV7wtg?e=MHWECe" TargetMode="External"/><Relationship Id="rId48" Type="http://schemas.openxmlformats.org/officeDocument/2006/relationships/table" Target="../tables/table4.xml"/><Relationship Id="rId8" Type="http://schemas.openxmlformats.org/officeDocument/2006/relationships/hyperlink" Target="https://www.niagaracollege.ca/sustainability/projects/ontario-biodiversity-summit-youth-parallel-event/" TargetMode="External"/><Relationship Id="rId3" Type="http://schemas.openxmlformats.org/officeDocument/2006/relationships/hyperlink" Target="https://www.niagaracollege.ca/sustainability/projects/geothermal-heat-pumps/" TargetMode="External"/><Relationship Id="rId12" Type="http://schemas.openxmlformats.org/officeDocument/2006/relationships/hyperlink" Target="https://www.niagaracollege.ca/sustainability/projects/notl-campus-gis-mapping/" TargetMode="External"/><Relationship Id="rId17" Type="http://schemas.openxmlformats.org/officeDocument/2006/relationships/hyperlink" Target="https://www.niagaracollege.ca/sustainability/projects/alternative-transportation-communications-plan/" TargetMode="External"/><Relationship Id="rId25" Type="http://schemas.openxmlformats.org/officeDocument/2006/relationships/hyperlink" Target="https://www.niagaracollege.ca/sustainability/projects/sustainability-x-sport-an-introduction-to-sustainability-and-sport/" TargetMode="External"/><Relationship Id="rId33" Type="http://schemas.openxmlformats.org/officeDocument/2006/relationships/hyperlink" Target="../../../../../:w:/s/StudentProjects/EeMmgz34qvRJujX51esw-gYBOLiTDmQ_B9XDNQ37e3Y6dw?e=4Nw53h" TargetMode="External"/><Relationship Id="rId38" Type="http://schemas.openxmlformats.org/officeDocument/2006/relationships/hyperlink" Target="../../../../../:x:/s/StudentProjects/EeV81bj2jNVCuaTp35svOZYBpbF5nvD9j2ON8It_K3SVyg?e=Sw00eJ" TargetMode="External"/><Relationship Id="rId46" Type="http://schemas.openxmlformats.org/officeDocument/2006/relationships/printerSettings" Target="../printerSettings/printerSettings5.bin"/><Relationship Id="rId20" Type="http://schemas.openxmlformats.org/officeDocument/2006/relationships/hyperlink" Target="https://www.niagaracollege.ca/sustainability/projects/teaching-brewery-sustainability-plan/" TargetMode="External"/><Relationship Id="rId41" Type="http://schemas.openxmlformats.org/officeDocument/2006/relationships/hyperlink" Target="../../../../../:b:/s/StudentProjects/EWJ89GnaVFpPkbc5L8LUW4kBi252bcAtRxb_s-u4DiyySg?e=UMnwO1"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https://www.un.org/sustainabledevelopment/sustainable-development-goals/"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9486A"/>
    <pageSetUpPr fitToPage="1"/>
  </sheetPr>
  <dimension ref="B1:H21"/>
  <sheetViews>
    <sheetView tabSelected="1" zoomScale="55" zoomScaleNormal="55" workbookViewId="0">
      <selection activeCell="C20" sqref="C20"/>
    </sheetView>
  </sheetViews>
  <sheetFormatPr defaultColWidth="9.109375" defaultRowHeight="14.4" x14ac:dyDescent="0.3"/>
  <cols>
    <col min="1" max="1" width="1.44140625" style="7" customWidth="1"/>
    <col min="2" max="2" width="48.44140625" style="7" customWidth="1"/>
    <col min="3" max="3" width="11.33203125" style="7" customWidth="1"/>
    <col min="4" max="7" width="11" style="7" customWidth="1"/>
    <col min="8" max="8" width="7.109375" style="7" customWidth="1"/>
    <col min="9" max="16384" width="9.109375" style="7"/>
  </cols>
  <sheetData>
    <row r="1" spans="2:8" ht="15" thickBot="1" x14ac:dyDescent="0.35"/>
    <row r="2" spans="2:8" ht="42" thickBot="1" x14ac:dyDescent="0.35">
      <c r="B2" s="35" t="s">
        <v>0</v>
      </c>
      <c r="C2" s="193" t="s">
        <v>1</v>
      </c>
      <c r="D2" s="194" t="s">
        <v>2</v>
      </c>
      <c r="E2" s="194" t="s">
        <v>3</v>
      </c>
      <c r="F2" s="194" t="s">
        <v>4</v>
      </c>
      <c r="G2" s="194" t="s">
        <v>5</v>
      </c>
      <c r="H2" s="275"/>
    </row>
    <row r="3" spans="2:8" ht="15" customHeight="1" thickBot="1" x14ac:dyDescent="0.35">
      <c r="B3" s="189" t="s">
        <v>6</v>
      </c>
      <c r="C3" s="258">
        <f>SUM(D3:G3)</f>
        <v>506</v>
      </c>
      <c r="D3" s="190">
        <f>COUNTIF('P&amp;C (PROGRAMS &amp; COURSES)'!A4:A1000,"*")</f>
        <v>224</v>
      </c>
      <c r="E3" s="191">
        <f>COUNTIF('BWR (BE WORLD READY)'!A4:A972,"*")</f>
        <v>44</v>
      </c>
      <c r="F3" s="191">
        <f>COUNTIF('I-NC (INSIDE NC ARTICLES)'!A4:A1000,"*")</f>
        <v>194</v>
      </c>
      <c r="G3" s="192">
        <f>COUNTIF(Table4[PROJECT TITLE],"*")</f>
        <v>44</v>
      </c>
      <c r="H3" s="277"/>
    </row>
    <row r="4" spans="2:8" x14ac:dyDescent="0.3">
      <c r="B4" s="28" t="s">
        <v>7</v>
      </c>
      <c r="C4" s="278">
        <f>SUM(D4+E4+F4+G4)</f>
        <v>7</v>
      </c>
      <c r="D4" s="270">
        <f>COUNTIFS(Table1[Goal 1. No Poverty],"Goal 1. No Poverty")</f>
        <v>1</v>
      </c>
      <c r="E4" s="268">
        <f>COUNTIFS(Table2[Goal 1. No Poverty],"Goal 1. No Poverty")</f>
        <v>4</v>
      </c>
      <c r="F4" s="268">
        <f>COUNTIFS(Table3[Goal 1. No Poverty],"Goal 1. No Poverty")</f>
        <v>2</v>
      </c>
      <c r="G4" s="279">
        <f>COUNTIFS(Table4[Goal 1. No Poverty],"Goal 1. No Poverty")</f>
        <v>0</v>
      </c>
      <c r="H4" s="276"/>
    </row>
    <row r="5" spans="2:8" x14ac:dyDescent="0.3">
      <c r="B5" s="12" t="s">
        <v>8</v>
      </c>
      <c r="C5" s="280">
        <f t="shared" ref="C5:C19" si="0">SUM(D5+E5+F5+G5)</f>
        <v>31</v>
      </c>
      <c r="D5" s="270">
        <f>COUNTIF(Table1[Goal 2. Zero Hunger],"Goal 2. Zero Hunger")</f>
        <v>21</v>
      </c>
      <c r="E5" s="271">
        <f>COUNTIF(Table2[Goal 2. Zero Hunger],"Goal 2. Zero Hunger")</f>
        <v>1</v>
      </c>
      <c r="F5" s="271">
        <f>COUNTIF(Table3[Goal 2. Zero Hunger],"Goal 2. Zero Hunger")</f>
        <v>7</v>
      </c>
      <c r="G5" s="269">
        <f>COUNTIF(Table4[Goal 2. Zero Hunger],"Goal 2. Zero Hunger")</f>
        <v>2</v>
      </c>
      <c r="H5" s="276"/>
    </row>
    <row r="6" spans="2:8" x14ac:dyDescent="0.3">
      <c r="B6" s="13" t="s">
        <v>9</v>
      </c>
      <c r="C6" s="280">
        <f t="shared" si="0"/>
        <v>13</v>
      </c>
      <c r="D6" s="270">
        <f>COUNTIF(Table1[Goal 3. Good Health and Well-Being],"Goal 3. Good Health and Well-Being")</f>
        <v>0</v>
      </c>
      <c r="E6" s="271">
        <f>COUNTIF(Table2[Goal 3. Good Health and Well-Being],"Goal 3. Good Health and Well-Being")</f>
        <v>4</v>
      </c>
      <c r="F6" s="271">
        <f>COUNTIF(Table3[Goal 3. Good Health and Well-Being],"Goal 3. Good Health and Well-Being")</f>
        <v>3</v>
      </c>
      <c r="G6" s="269">
        <f>COUNTIF(Table4[Goal 3. Good Health and Well-Being],"Goal 3. Good Health and Well-Being")</f>
        <v>6</v>
      </c>
      <c r="H6" s="276"/>
    </row>
    <row r="7" spans="2:8" x14ac:dyDescent="0.3">
      <c r="B7" s="14" t="s">
        <v>10</v>
      </c>
      <c r="C7" s="280">
        <f t="shared" si="0"/>
        <v>87</v>
      </c>
      <c r="D7" s="270">
        <f>COUNTIF(Table1[Goal 4. Quality Education],"Goal 4. Quality Education")</f>
        <v>12</v>
      </c>
      <c r="E7" s="271">
        <f>COUNTIF(Table2[Goal 4. Quality Education],"Goal 4. Quality Education")</f>
        <v>39</v>
      </c>
      <c r="F7" s="271">
        <f>COUNTIF(Table3[Goal 4. Quality Education],"Goal 4. Quality Education")</f>
        <v>26</v>
      </c>
      <c r="G7" s="269">
        <f>COUNTIF(Table4[Goal 4. Quality Education],"Goal 4. Quality Education")</f>
        <v>10</v>
      </c>
      <c r="H7" s="276"/>
    </row>
    <row r="8" spans="2:8" x14ac:dyDescent="0.3">
      <c r="B8" s="15" t="s">
        <v>11</v>
      </c>
      <c r="C8" s="280">
        <f t="shared" si="0"/>
        <v>8</v>
      </c>
      <c r="D8" s="270">
        <f>COUNTIF(Table1[Goal 5. Gender Equality],"Goal 5. Gender Equality")</f>
        <v>0</v>
      </c>
      <c r="E8" s="271">
        <f>COUNTIF(Table2[Goal 5. Gender Equality],"Goal 5. Gender Equality")</f>
        <v>0</v>
      </c>
      <c r="F8" s="271">
        <f>COUNTIF(Table3[Goal 5. Gender Equality],"Goal 5. Gender Equality")</f>
        <v>8</v>
      </c>
      <c r="G8" s="269">
        <f>COUNTIF(Table4[Goal 5. Gender Equality],"Goal 5. Gender Equality")</f>
        <v>0</v>
      </c>
      <c r="H8" s="276"/>
    </row>
    <row r="9" spans="2:8" x14ac:dyDescent="0.3">
      <c r="B9" s="16" t="s">
        <v>12</v>
      </c>
      <c r="C9" s="280">
        <f t="shared" si="0"/>
        <v>18</v>
      </c>
      <c r="D9" s="270">
        <f>COUNTIF(Table1[Goal 6. Clean Water and Sanitation],"Goal 6. Clean Water and Sanitation")</f>
        <v>7</v>
      </c>
      <c r="E9" s="271">
        <f>COUNTIF(Table2[Goal 6. Clean Water and Sanitation],"Goal 6. Clean Water and Sanitation")</f>
        <v>0</v>
      </c>
      <c r="F9" s="271">
        <f>COUNTIF(Table3[Goal 6. Clean Water and Sanitation],"Goal 6. Clean Water and Sanitation")</f>
        <v>5</v>
      </c>
      <c r="G9" s="269">
        <f>COUNTIF(Table4[Goal 6. Clean Water and Sanitation],"Goal 6. Clean Water and Sanitation")</f>
        <v>6</v>
      </c>
      <c r="H9" s="276"/>
    </row>
    <row r="10" spans="2:8" x14ac:dyDescent="0.3">
      <c r="B10" s="17" t="s">
        <v>13</v>
      </c>
      <c r="C10" s="280">
        <f t="shared" si="0"/>
        <v>33</v>
      </c>
      <c r="D10" s="270">
        <f>COUNTIF(Table1[Goal 7. Affordable and Clean Energy],"Goal 7. Affordable and Clean Energy")</f>
        <v>15</v>
      </c>
      <c r="E10" s="271">
        <f>COUNTIF(Table2[Goal 7. Affordable and Clean Energy],"Goal 7. Affordable and Clean Energy")</f>
        <v>1</v>
      </c>
      <c r="F10" s="271">
        <f>COUNTIF(Table3[Goal 7. Affordable and Clean Energy],"Goal 7. Affordable and Clean Energy")</f>
        <v>7</v>
      </c>
      <c r="G10" s="269">
        <f>COUNTIF(Table4[Goal 7. Affordable and Clean Energy],"Goal 7. Affordable and Clean Energy")</f>
        <v>10</v>
      </c>
      <c r="H10" s="276"/>
    </row>
    <row r="11" spans="2:8" x14ac:dyDescent="0.3">
      <c r="B11" s="18" t="s">
        <v>14</v>
      </c>
      <c r="C11" s="280">
        <f t="shared" si="0"/>
        <v>43</v>
      </c>
      <c r="D11" s="270">
        <f>COUNTIF(Table1[Goal 8. Decent Work and Economic Growth],"Goal 8. Decent Work and Economic Growth")</f>
        <v>38</v>
      </c>
      <c r="E11" s="271">
        <f>COUNTIF(Table2[Goal 8. Decent Work and Economic Growth],"Goal 8. Decent Work and Economic Growth")</f>
        <v>0</v>
      </c>
      <c r="F11" s="271">
        <f>COUNTIF(Table3[Goal 8. Decent Work and Economic Growth],"Goal 8. Decent Work and Economic Growth")</f>
        <v>4</v>
      </c>
      <c r="G11" s="269">
        <f>COUNTIF(Table4[Goal 8. Decent Work and Economic Growth],"Goal 8. Decent Work and Economic Growth")</f>
        <v>1</v>
      </c>
      <c r="H11" s="276"/>
    </row>
    <row r="12" spans="2:8" x14ac:dyDescent="0.3">
      <c r="B12" s="19" t="s">
        <v>15</v>
      </c>
      <c r="C12" s="280">
        <f t="shared" si="0"/>
        <v>27</v>
      </c>
      <c r="D12" s="270">
        <f>COUNTIF(Table1[Goal 9. Industry, Innovation and Infrastructure],"Goal 9. Industry, Innovation and Infrastructure")</f>
        <v>15</v>
      </c>
      <c r="E12" s="271">
        <f>COUNTIF(Table2[Goal 9. Industry, Innovation and Infrastructure],"Goal 9. Industry, Innovation and Infrastructure")</f>
        <v>2</v>
      </c>
      <c r="F12" s="271">
        <f>COUNTIF(Table3[Goal 9. Industry, Innovation and Infrastructure],"Goal 9. Industry, Innovation and Infrastructure")</f>
        <v>4</v>
      </c>
      <c r="G12" s="269">
        <f>COUNTIF(Table4[Goal 9. Industry, Innovation and Infrastructure],"Goal 9. Industry, Innovation and Infrastructure")</f>
        <v>6</v>
      </c>
      <c r="H12" s="276"/>
    </row>
    <row r="13" spans="2:8" x14ac:dyDescent="0.3">
      <c r="B13" s="20" t="s">
        <v>16</v>
      </c>
      <c r="C13" s="280">
        <f t="shared" si="0"/>
        <v>44</v>
      </c>
      <c r="D13" s="270">
        <f>COUNTIF(Table1[Goal 10. Reduced Inequality],"Goal 10. Reduced Inequality")</f>
        <v>34</v>
      </c>
      <c r="E13" s="271">
        <f>COUNTIF(Table2[Goal 10. Reduced Inequality],"Goal 10. Reduced Inequality")</f>
        <v>2</v>
      </c>
      <c r="F13" s="271">
        <f>COUNTIF(Table3[Goal 10. Reduced Inequality],"Goal 10. Reduced Inequality")</f>
        <v>7</v>
      </c>
      <c r="G13" s="269">
        <f>COUNTIF(Table4[Goal 10. Reduced Inequality],"Goal 10. Reduced Inequality")</f>
        <v>1</v>
      </c>
      <c r="H13" s="276"/>
    </row>
    <row r="14" spans="2:8" x14ac:dyDescent="0.3">
      <c r="B14" s="21" t="s">
        <v>17</v>
      </c>
      <c r="C14" s="280">
        <f t="shared" si="0"/>
        <v>66</v>
      </c>
      <c r="D14" s="270">
        <f>COUNTIF(Table1[Goal 11. Sustainable Cities and Communities],"Goal 11. Sustainable Cities and Communities")</f>
        <v>7</v>
      </c>
      <c r="E14" s="271">
        <f>COUNTIF(Table2[Goal 11. Sustainable Cities and Communities],"Goal 11. Sustainable Cities and Communities")</f>
        <v>35</v>
      </c>
      <c r="F14" s="271">
        <f>COUNTIF(Table3[Goal 11. Sustainable Cities and Communities],"Goal 11. Sustainable Cities and Communities")</f>
        <v>10</v>
      </c>
      <c r="G14" s="269">
        <f>COUNTIF(Table4[Goal 11. Sustainable Cities and Communities],"Goal 11. Sustainable Cities and Communities")</f>
        <v>14</v>
      </c>
      <c r="H14" s="276"/>
    </row>
    <row r="15" spans="2:8" x14ac:dyDescent="0.3">
      <c r="B15" s="22" t="s">
        <v>18</v>
      </c>
      <c r="C15" s="280">
        <f t="shared" si="0"/>
        <v>38</v>
      </c>
      <c r="D15" s="270">
        <f>COUNTIF(Table1[Goal 12. Responsible Consumption and Production],"Goal 12. Responsible Consumption and Production")</f>
        <v>9</v>
      </c>
      <c r="E15" s="271">
        <f>COUNTIF(Table2[Goal 12. Responsible Consumption and Production],"Goal 12. Responsible Consumption and Production")</f>
        <v>6</v>
      </c>
      <c r="F15" s="271">
        <f>COUNTIF(Table3[Goal 12. Responsible Consumption and Production],"Goal 12. Responsible Consumption and Production")</f>
        <v>3</v>
      </c>
      <c r="G15" s="269">
        <f>COUNTIF(Table4[Goal 12. Responsible Consumption and Production],"Goal 12. Responsible Consumption and Production")</f>
        <v>20</v>
      </c>
      <c r="H15" s="276"/>
    </row>
    <row r="16" spans="2:8" x14ac:dyDescent="0.3">
      <c r="B16" s="23" t="s">
        <v>19</v>
      </c>
      <c r="C16" s="280">
        <f t="shared" si="0"/>
        <v>44</v>
      </c>
      <c r="D16" s="270">
        <f>COUNTIF(Table1[Goal 13. Climate Action],"Goal 13. Climate Action")</f>
        <v>5</v>
      </c>
      <c r="E16" s="271">
        <f>COUNTIF(Table2[Goal 13. Climate Action],"Goal 13. Climate Action")</f>
        <v>14</v>
      </c>
      <c r="F16" s="271">
        <f>COUNTIF(Table3[Goal 13. Climate Action],"Goal 13. Climate Action")</f>
        <v>8</v>
      </c>
      <c r="G16" s="269">
        <f>COUNTIF(Table4[Goal 13. Climate Action],"Goal 13. Climate Action")</f>
        <v>17</v>
      </c>
      <c r="H16" s="276"/>
    </row>
    <row r="17" spans="2:8" x14ac:dyDescent="0.3">
      <c r="B17" s="24" t="s">
        <v>20</v>
      </c>
      <c r="C17" s="280">
        <f t="shared" si="0"/>
        <v>8</v>
      </c>
      <c r="D17" s="270">
        <f>COUNTIF(Table1[Goal 14. Life Below Water],"Goal 14. Life Below Water")</f>
        <v>5</v>
      </c>
      <c r="E17" s="271">
        <f>COUNTIF(Table2[Goal 14. Life Below Water],"Goal 14. Life Below Water")</f>
        <v>0</v>
      </c>
      <c r="F17" s="271">
        <f>COUNTIF(Table3[Goal 14. Life Below Water],"Goal 14. Life Below Water")</f>
        <v>2</v>
      </c>
      <c r="G17" s="269">
        <f>COUNTIF(Table4[Goal 14. Life Below Water],"Goal 14. Life Below Water")</f>
        <v>1</v>
      </c>
      <c r="H17" s="276"/>
    </row>
    <row r="18" spans="2:8" x14ac:dyDescent="0.3">
      <c r="B18" s="25" t="s">
        <v>21</v>
      </c>
      <c r="C18" s="280">
        <f t="shared" si="0"/>
        <v>27</v>
      </c>
      <c r="D18" s="270">
        <f>COUNTIF(Table1[Goal 15. Life on Land],"Goal 15. Life on Land")</f>
        <v>7</v>
      </c>
      <c r="E18" s="271">
        <f>COUNTIF(Table2[Goal 15. Life on Land],"Goal 15. Life on Land")</f>
        <v>7</v>
      </c>
      <c r="F18" s="271">
        <f>COUNTIF(Table3[Goal 15. Life on Land],"Goal 15. Life on Land")</f>
        <v>5</v>
      </c>
      <c r="G18" s="269">
        <f>COUNTIF(Table4[Goal 15. Life on Land],"Goal 15. Life on Land")</f>
        <v>8</v>
      </c>
      <c r="H18" s="276"/>
    </row>
    <row r="19" spans="2:8" x14ac:dyDescent="0.3">
      <c r="B19" s="26" t="s">
        <v>22</v>
      </c>
      <c r="C19" s="280">
        <f t="shared" si="0"/>
        <v>9</v>
      </c>
      <c r="D19" s="270">
        <f>COUNTIF(Table1[Goal 16. Peace, Justice and Strong Institutions],"Goal 16. Peace, Justice and Strong Institutions")</f>
        <v>4</v>
      </c>
      <c r="E19" s="271">
        <f>COUNTIF(Table2[Goal 16. Peace, Justice and Strong Institutions],"Goal 16. Peace, Justice and Strong Institutions")</f>
        <v>1</v>
      </c>
      <c r="F19" s="271">
        <f>COUNTIF(Table3[Goal 16. Peace, Justice and Strong Institutions],"Goal 16. Peace, Justice and Strong Institutions")</f>
        <v>4</v>
      </c>
      <c r="G19" s="269">
        <f>COUNTIF(Table4[Goal 16. Peace, Justice and Strong Institutions],"Goal 16. Peace, Justice and Strong Institutions")</f>
        <v>0</v>
      </c>
      <c r="H19" s="276"/>
    </row>
    <row r="20" spans="2:8" ht="15" thickBot="1" x14ac:dyDescent="0.35">
      <c r="B20" s="27" t="s">
        <v>23</v>
      </c>
      <c r="C20" s="281">
        <f>SUM(D20+E20+F20+G20)</f>
        <v>57</v>
      </c>
      <c r="D20" s="272">
        <f>COUNTIF(Table1[Goal 17. Partnerships for the Goals],"Goal 17. Partnerships for the Goals")</f>
        <v>13</v>
      </c>
      <c r="E20" s="273">
        <f>COUNTIF(Table2[Goal 17. Partnerships for the Goals],"Goal 17. Partnerships for the Goals")</f>
        <v>5</v>
      </c>
      <c r="F20" s="273">
        <f>COUNTIF(Table3[Goal 17. Partnerships for the Goals],"Goal 17. Partnerships for the Goals")</f>
        <v>33</v>
      </c>
      <c r="G20" s="274">
        <f>COUNTIF(Table4[Goal 17. Partnerships for the Goals],"Goal 17. Partnerships for the Goals")</f>
        <v>6</v>
      </c>
      <c r="H20" s="276"/>
    </row>
    <row r="21" spans="2:8" x14ac:dyDescent="0.3">
      <c r="B21" s="11"/>
      <c r="C21" s="11"/>
      <c r="D21" s="11"/>
      <c r="E21" s="11"/>
      <c r="F21" s="11"/>
      <c r="G21" s="11"/>
      <c r="H21" s="11"/>
    </row>
  </sheetData>
  <sheetProtection algorithmName="SHA-512" hashValue="9n+VSAaIz5L3btjgVpzYPdI2Y8BuWSyZ10YO6OcKG9jsJ++TC8d9WDKGA2GPSs+lJXJAMvvdDJO/WetYkQ0zNQ==" saltValue="T+mqkeWQTyDSSucw+/WgxA==" spinCount="100000" sheet="1" objects="1" scenarios="1"/>
  <conditionalFormatting sqref="C4:C20">
    <cfRule type="colorScale" priority="4">
      <colorScale>
        <cfvo type="min"/>
        <cfvo type="percentile" val="50"/>
        <cfvo type="max"/>
        <color rgb="FFFC9388"/>
        <color rgb="FFFCFCFF"/>
        <color rgb="FFAAE094"/>
      </colorScale>
    </cfRule>
  </conditionalFormatting>
  <conditionalFormatting sqref="D4:D20">
    <cfRule type="colorScale" priority="1">
      <colorScale>
        <cfvo type="min"/>
        <cfvo type="percentile" val="50"/>
        <cfvo type="max"/>
        <color rgb="FFFC9388"/>
        <color rgb="FFFCFCFF"/>
        <color rgb="FFAAE094"/>
      </colorScale>
    </cfRule>
    <cfRule type="colorScale" priority="8">
      <colorScale>
        <cfvo type="min"/>
        <cfvo type="percentile" val="50"/>
        <cfvo type="max"/>
        <color rgb="FF63BE7B"/>
        <color rgb="FFFCFCFF"/>
        <color rgb="FFF8696B"/>
      </colorScale>
    </cfRule>
    <cfRule type="colorScale" priority="10">
      <colorScale>
        <cfvo type="min"/>
        <cfvo type="percentile" val="50"/>
        <cfvo type="max"/>
        <color rgb="FFFC9388"/>
        <color rgb="FFFCFCFF"/>
        <color rgb="FFAAE094"/>
      </colorScale>
    </cfRule>
  </conditionalFormatting>
  <conditionalFormatting sqref="E4:E20">
    <cfRule type="colorScale" priority="3">
      <colorScale>
        <cfvo type="min"/>
        <cfvo type="percentile" val="50"/>
        <cfvo type="max"/>
        <color rgb="FFFC9388"/>
        <color rgb="FFFCFCFF"/>
        <color rgb="FFAAE094"/>
      </colorScale>
    </cfRule>
    <cfRule type="colorScale" priority="6">
      <colorScale>
        <cfvo type="min"/>
        <cfvo type="percentile" val="50"/>
        <cfvo type="max"/>
        <color rgb="FF63BE7B"/>
        <color rgb="FFFCFCFF"/>
        <color rgb="FFF8696B"/>
      </colorScale>
    </cfRule>
    <cfRule type="colorScale" priority="7">
      <colorScale>
        <cfvo type="min"/>
        <cfvo type="percentile" val="50"/>
        <cfvo type="max"/>
        <color rgb="FF63BE7B"/>
        <color rgb="FFFCFCFF"/>
        <color rgb="FFF8696B"/>
      </colorScale>
    </cfRule>
  </conditionalFormatting>
  <conditionalFormatting sqref="F4:F20">
    <cfRule type="colorScale" priority="5">
      <colorScale>
        <cfvo type="min"/>
        <cfvo type="percentile" val="50"/>
        <cfvo type="max"/>
        <color rgb="FFFC9388"/>
        <color rgb="FFFCFCFF"/>
        <color rgb="FFAAE094"/>
      </colorScale>
    </cfRule>
  </conditionalFormatting>
  <conditionalFormatting sqref="G4:G20">
    <cfRule type="colorScale" priority="2">
      <colorScale>
        <cfvo type="min"/>
        <cfvo type="percentile" val="50"/>
        <cfvo type="max"/>
        <color rgb="FFFC9388"/>
        <color rgb="FFFCFCFF"/>
        <color rgb="FFAAE094"/>
      </colorScale>
    </cfRule>
  </conditionalFormatting>
  <conditionalFormatting sqref="H4:H20">
    <cfRule type="colorScale" priority="11">
      <colorScale>
        <cfvo type="min"/>
        <cfvo type="percentile" val="50"/>
        <cfvo type="max"/>
        <color rgb="FFF8696B"/>
        <color rgb="FFFCFCFF"/>
        <color rgb="FF63BE7B"/>
      </colorScale>
    </cfRule>
    <cfRule type="colorScale" priority="12">
      <colorScale>
        <cfvo type="min"/>
        <cfvo type="percentile" val="50"/>
        <cfvo type="max"/>
        <color rgb="FFF8696B"/>
        <color rgb="FFFCFCFF"/>
        <color rgb="FF63BE7B"/>
      </colorScale>
    </cfRule>
  </conditionalFormatting>
  <pageMargins left="0.7" right="0.7" top="0.75" bottom="0.75" header="0.3" footer="0.3"/>
  <pageSetup scale="37" fitToHeight="2"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A317"/>
  <sheetViews>
    <sheetView zoomScale="40" zoomScaleNormal="40" workbookViewId="0">
      <pane xSplit="1" ySplit="3" topLeftCell="B4" activePane="bottomRight" state="frozen"/>
      <selection pane="topRight" activeCell="AB34" sqref="AB34"/>
      <selection pane="bottomLeft" activeCell="AB34" sqref="AB34"/>
      <selection pane="bottomRight" activeCell="B5" sqref="B5"/>
    </sheetView>
  </sheetViews>
  <sheetFormatPr defaultColWidth="9.109375" defaultRowHeight="13.8" x14ac:dyDescent="0.25"/>
  <cols>
    <col min="1" max="1" width="36.33203125" style="11" customWidth="1"/>
    <col min="2" max="2" width="15.6640625" style="11" customWidth="1"/>
    <col min="3" max="3" width="39.44140625" style="11" customWidth="1"/>
    <col min="4" max="4" width="8.6640625" style="144" customWidth="1"/>
    <col min="5" max="5" width="12.88671875" style="144" customWidth="1"/>
    <col min="6" max="6" width="32.44140625" style="144" customWidth="1"/>
    <col min="7" max="7" width="17.44140625" style="144" customWidth="1"/>
    <col min="8" max="8" width="33.88671875" style="144" customWidth="1"/>
    <col min="9" max="9" width="44.6640625" style="144" customWidth="1"/>
    <col min="10" max="17" width="9" style="11" customWidth="1"/>
    <col min="18" max="18" width="7.44140625" style="11" customWidth="1"/>
    <col min="19" max="20" width="9" style="11" customWidth="1"/>
    <col min="21" max="21" width="9.88671875" style="11" customWidth="1"/>
    <col min="22" max="25" width="9" style="11" customWidth="1"/>
    <col min="26" max="26" width="9" style="47" customWidth="1"/>
    <col min="27" max="27" width="19.88671875" style="11" hidden="1" customWidth="1"/>
    <col min="28" max="28" width="235.44140625" style="47" customWidth="1"/>
    <col min="29" max="29" width="95.6640625" style="11" customWidth="1"/>
    <col min="30" max="31" width="26.5546875" style="11" customWidth="1"/>
    <col min="32" max="32" width="23.5546875" style="11" customWidth="1"/>
    <col min="33" max="16384" width="9.109375" style="11"/>
  </cols>
  <sheetData>
    <row r="1" spans="1:469" s="45" customFormat="1" ht="30.75" customHeight="1" x14ac:dyDescent="0.25">
      <c r="A1" s="361" t="s">
        <v>24</v>
      </c>
      <c r="B1" s="361"/>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125"/>
      <c r="AC1" s="44"/>
      <c r="AD1" s="44"/>
      <c r="AE1" s="44"/>
      <c r="AF1" s="44"/>
      <c r="AG1" s="44"/>
      <c r="AH1" s="44"/>
      <c r="AI1" s="44"/>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c r="BS1" s="11"/>
      <c r="BT1" s="11"/>
      <c r="BU1" s="11"/>
      <c r="BV1" s="11"/>
      <c r="BW1" s="11"/>
      <c r="BX1" s="11"/>
      <c r="BY1" s="11"/>
      <c r="BZ1" s="11"/>
      <c r="CA1" s="11"/>
      <c r="CB1" s="11"/>
      <c r="CC1" s="11"/>
      <c r="CD1" s="11"/>
      <c r="CE1" s="11"/>
      <c r="CF1" s="11"/>
      <c r="CG1" s="11"/>
      <c r="CH1" s="11"/>
      <c r="CI1" s="11"/>
      <c r="CJ1" s="11"/>
      <c r="CK1" s="11"/>
      <c r="CL1" s="11"/>
      <c r="CM1" s="11"/>
      <c r="CN1" s="11"/>
      <c r="CO1" s="11"/>
      <c r="CP1" s="11"/>
      <c r="CQ1" s="11"/>
      <c r="CR1" s="11"/>
      <c r="CS1" s="11"/>
      <c r="CT1" s="11"/>
      <c r="CU1" s="11"/>
      <c r="CV1" s="11"/>
      <c r="CW1" s="11"/>
      <c r="CX1" s="11"/>
      <c r="CY1" s="11"/>
      <c r="CZ1" s="11"/>
      <c r="DA1" s="11"/>
      <c r="DB1" s="11"/>
      <c r="DC1" s="11"/>
      <c r="DD1" s="11"/>
      <c r="DE1" s="11"/>
      <c r="DF1" s="11"/>
      <c r="DG1" s="11"/>
      <c r="DH1" s="11"/>
      <c r="DI1" s="11"/>
      <c r="DJ1" s="11"/>
      <c r="DK1" s="11"/>
      <c r="DL1" s="11"/>
      <c r="DM1" s="11"/>
      <c r="DN1" s="11"/>
      <c r="DO1" s="11"/>
      <c r="DP1" s="11"/>
      <c r="DQ1" s="11"/>
      <c r="DR1" s="11"/>
      <c r="DS1" s="11"/>
      <c r="DT1" s="11"/>
      <c r="DU1" s="11"/>
      <c r="DV1" s="11"/>
      <c r="DW1" s="11"/>
      <c r="DX1" s="11"/>
      <c r="DY1" s="11"/>
      <c r="DZ1" s="11"/>
      <c r="EA1" s="11"/>
      <c r="EB1" s="11"/>
      <c r="EC1" s="11"/>
      <c r="ED1" s="11"/>
      <c r="EE1" s="11"/>
      <c r="EF1" s="11"/>
      <c r="EG1" s="11"/>
      <c r="EH1" s="11"/>
      <c r="EI1" s="11"/>
      <c r="EJ1" s="11"/>
      <c r="EK1" s="11"/>
      <c r="EL1" s="11"/>
      <c r="EM1" s="11"/>
      <c r="EN1" s="11"/>
      <c r="EO1" s="11"/>
      <c r="EP1" s="11"/>
      <c r="EQ1" s="11"/>
      <c r="ER1" s="11"/>
      <c r="ES1" s="11"/>
      <c r="ET1" s="11"/>
      <c r="EU1" s="11"/>
      <c r="EV1" s="11"/>
      <c r="EW1" s="11"/>
      <c r="EX1" s="11"/>
      <c r="EY1" s="11"/>
      <c r="EZ1" s="11"/>
      <c r="FA1" s="11"/>
      <c r="FB1" s="11"/>
      <c r="FC1" s="11"/>
      <c r="FD1" s="11"/>
      <c r="FE1" s="11"/>
      <c r="FF1" s="11"/>
      <c r="FG1" s="11"/>
      <c r="FH1" s="11"/>
      <c r="FI1" s="11"/>
      <c r="FJ1" s="11"/>
      <c r="FK1" s="11"/>
      <c r="FL1" s="11"/>
      <c r="FM1" s="11"/>
      <c r="FN1" s="11"/>
      <c r="FO1" s="11"/>
      <c r="FP1" s="11"/>
      <c r="FQ1" s="11"/>
      <c r="FR1" s="11"/>
      <c r="FS1" s="11"/>
      <c r="FT1" s="11"/>
      <c r="FU1" s="11"/>
      <c r="FV1" s="11"/>
      <c r="FW1" s="11"/>
      <c r="FX1" s="11"/>
      <c r="FY1" s="11"/>
      <c r="FZ1" s="11"/>
      <c r="GA1" s="11"/>
      <c r="GB1" s="11"/>
      <c r="GC1" s="11"/>
      <c r="GD1" s="11"/>
      <c r="GE1" s="11"/>
      <c r="GF1" s="11"/>
      <c r="GG1" s="11"/>
      <c r="GH1" s="11"/>
      <c r="GI1" s="11"/>
      <c r="GJ1" s="11"/>
      <c r="GK1" s="11"/>
      <c r="GL1" s="11"/>
      <c r="GM1" s="11"/>
      <c r="GN1" s="11"/>
      <c r="GO1" s="11"/>
      <c r="GP1" s="11"/>
      <c r="GQ1" s="11"/>
      <c r="GR1" s="11"/>
      <c r="GS1" s="11"/>
      <c r="GT1" s="11"/>
      <c r="GU1" s="11"/>
      <c r="GV1" s="11"/>
      <c r="GW1" s="11"/>
      <c r="GX1" s="11"/>
      <c r="GY1" s="11"/>
      <c r="GZ1" s="11"/>
      <c r="HA1" s="11"/>
      <c r="HB1" s="11"/>
      <c r="HC1" s="11"/>
      <c r="HD1" s="11"/>
      <c r="HE1" s="11"/>
      <c r="HF1" s="11"/>
      <c r="HG1" s="11"/>
      <c r="HH1" s="11"/>
      <c r="HI1" s="11"/>
      <c r="HJ1" s="11"/>
      <c r="HK1" s="11"/>
      <c r="HL1" s="11"/>
      <c r="HM1" s="11"/>
      <c r="HN1" s="11"/>
      <c r="HO1" s="11"/>
      <c r="HP1" s="11"/>
      <c r="HQ1" s="11"/>
      <c r="HR1" s="11"/>
      <c r="HS1" s="11"/>
      <c r="HT1" s="11"/>
      <c r="HU1" s="11"/>
      <c r="HV1" s="11"/>
      <c r="HW1" s="11"/>
      <c r="HX1" s="11"/>
      <c r="HY1" s="11"/>
      <c r="HZ1" s="11"/>
      <c r="IA1" s="11"/>
      <c r="IB1" s="11"/>
      <c r="IC1" s="11"/>
      <c r="ID1" s="11"/>
      <c r="IE1" s="11"/>
      <c r="IF1" s="11"/>
      <c r="IG1" s="11"/>
      <c r="IH1" s="11"/>
      <c r="II1" s="11"/>
      <c r="IJ1" s="11"/>
      <c r="IK1" s="11"/>
      <c r="IL1" s="11"/>
      <c r="IM1" s="11"/>
      <c r="IN1" s="11"/>
      <c r="IO1" s="11"/>
      <c r="IP1" s="11"/>
      <c r="IQ1" s="11"/>
      <c r="IR1" s="11"/>
      <c r="IS1" s="11"/>
      <c r="IT1" s="11"/>
      <c r="IU1" s="11"/>
      <c r="IV1" s="11"/>
      <c r="IW1" s="11"/>
      <c r="IX1" s="11"/>
      <c r="IY1" s="11"/>
      <c r="IZ1" s="11"/>
      <c r="JA1" s="11"/>
      <c r="JB1" s="11"/>
      <c r="JC1" s="11"/>
      <c r="JD1" s="11"/>
      <c r="JE1" s="11"/>
      <c r="JF1" s="11"/>
      <c r="JG1" s="11"/>
      <c r="JH1" s="11"/>
      <c r="JI1" s="11"/>
      <c r="JJ1" s="11"/>
      <c r="JK1" s="11"/>
      <c r="JL1" s="11"/>
      <c r="JM1" s="11"/>
      <c r="JN1" s="11"/>
      <c r="JO1" s="11"/>
      <c r="JP1" s="11"/>
      <c r="JQ1" s="11"/>
      <c r="JR1" s="11"/>
      <c r="JS1" s="11"/>
      <c r="JT1" s="11"/>
      <c r="JU1" s="11"/>
      <c r="JV1" s="11"/>
      <c r="JW1" s="11"/>
      <c r="JX1" s="11"/>
      <c r="JY1" s="11"/>
      <c r="JZ1" s="11"/>
      <c r="KA1" s="11"/>
      <c r="KB1" s="11"/>
      <c r="KC1" s="11"/>
      <c r="KD1" s="11"/>
      <c r="KE1" s="11"/>
      <c r="KF1" s="11"/>
      <c r="KG1" s="11"/>
      <c r="KH1" s="11"/>
      <c r="KI1" s="11"/>
      <c r="KJ1" s="11"/>
      <c r="KK1" s="11"/>
      <c r="KL1" s="11"/>
      <c r="KM1" s="11"/>
      <c r="KN1" s="11"/>
      <c r="KO1" s="11"/>
      <c r="KP1" s="11"/>
      <c r="KQ1" s="11"/>
      <c r="KR1" s="11"/>
      <c r="KS1" s="11"/>
      <c r="KT1" s="11"/>
      <c r="KU1" s="11"/>
      <c r="KV1" s="11"/>
      <c r="KW1" s="11"/>
      <c r="KX1" s="11"/>
      <c r="KY1" s="11"/>
      <c r="KZ1" s="11"/>
      <c r="LA1" s="11"/>
      <c r="LB1" s="11"/>
      <c r="LC1" s="11"/>
      <c r="LD1" s="11"/>
      <c r="LE1" s="11"/>
      <c r="LF1" s="11"/>
      <c r="LG1" s="11"/>
      <c r="LH1" s="11"/>
      <c r="LI1" s="11"/>
      <c r="LJ1" s="11"/>
      <c r="LK1" s="11"/>
      <c r="LL1" s="11"/>
      <c r="LM1" s="11"/>
      <c r="LN1" s="11"/>
      <c r="LO1" s="11"/>
      <c r="LP1" s="11"/>
      <c r="LQ1" s="11"/>
      <c r="LR1" s="11"/>
      <c r="LS1" s="11"/>
      <c r="LT1" s="11"/>
      <c r="LU1" s="11"/>
      <c r="LV1" s="11"/>
      <c r="LW1" s="11"/>
      <c r="LX1" s="11"/>
      <c r="LY1" s="11"/>
      <c r="LZ1" s="11"/>
      <c r="MA1" s="11"/>
      <c r="MB1" s="11"/>
      <c r="MC1" s="11"/>
      <c r="MD1" s="11"/>
      <c r="ME1" s="11"/>
      <c r="MF1" s="11"/>
      <c r="MG1" s="11"/>
      <c r="MH1" s="11"/>
      <c r="MI1" s="11"/>
      <c r="MJ1" s="11"/>
      <c r="MK1" s="11"/>
      <c r="ML1" s="11"/>
      <c r="MM1" s="11"/>
      <c r="MN1" s="11"/>
      <c r="MO1" s="11"/>
      <c r="MP1" s="11"/>
      <c r="MQ1" s="11"/>
      <c r="MR1" s="11"/>
      <c r="MS1" s="11"/>
      <c r="MT1" s="11"/>
      <c r="MU1" s="11"/>
      <c r="MV1" s="11"/>
      <c r="MW1" s="11"/>
      <c r="MX1" s="11"/>
      <c r="MY1" s="11"/>
      <c r="MZ1" s="11"/>
      <c r="NA1" s="11"/>
      <c r="NB1" s="11"/>
      <c r="NC1" s="11"/>
      <c r="ND1" s="11"/>
      <c r="NE1" s="11"/>
      <c r="NF1" s="11"/>
      <c r="NG1" s="11"/>
      <c r="NH1" s="11"/>
      <c r="NI1" s="11"/>
      <c r="NJ1" s="11"/>
      <c r="NK1" s="11"/>
      <c r="NL1" s="11"/>
      <c r="NM1" s="11"/>
      <c r="NN1" s="11"/>
      <c r="NO1" s="11"/>
      <c r="NP1" s="11"/>
      <c r="NQ1" s="11"/>
      <c r="NR1" s="11"/>
      <c r="NS1" s="11"/>
      <c r="NT1" s="11"/>
      <c r="NU1" s="11"/>
      <c r="NV1" s="11"/>
      <c r="NW1" s="11"/>
      <c r="NX1" s="11"/>
      <c r="NY1" s="11"/>
      <c r="NZ1" s="11"/>
      <c r="OA1" s="11"/>
      <c r="OB1" s="11"/>
      <c r="OC1" s="11"/>
      <c r="OD1" s="11"/>
      <c r="OE1" s="11"/>
      <c r="OF1" s="11"/>
      <c r="OG1" s="11"/>
      <c r="OH1" s="11"/>
      <c r="OI1" s="11"/>
      <c r="OJ1" s="11"/>
      <c r="OK1" s="11"/>
      <c r="OL1" s="11"/>
      <c r="OM1" s="11"/>
      <c r="ON1" s="11"/>
      <c r="OO1" s="11"/>
      <c r="OP1" s="11"/>
      <c r="OQ1" s="11"/>
      <c r="OR1" s="11"/>
      <c r="OS1" s="11"/>
      <c r="OT1" s="11"/>
      <c r="OU1" s="11"/>
      <c r="OV1" s="11"/>
      <c r="OW1" s="11"/>
      <c r="OX1" s="11"/>
      <c r="OY1" s="11"/>
      <c r="OZ1" s="11"/>
      <c r="PA1" s="11"/>
      <c r="PB1" s="11"/>
      <c r="PC1" s="11"/>
      <c r="PD1" s="11"/>
      <c r="PE1" s="11"/>
      <c r="PF1" s="11"/>
      <c r="PG1" s="11"/>
      <c r="PH1" s="11"/>
      <c r="PI1" s="11"/>
      <c r="PJ1" s="11"/>
      <c r="PK1" s="11"/>
      <c r="PL1" s="11"/>
      <c r="PM1" s="11"/>
      <c r="PN1" s="11"/>
      <c r="PO1" s="11"/>
      <c r="PP1" s="11"/>
      <c r="PQ1" s="11"/>
      <c r="PR1" s="11"/>
      <c r="PS1" s="11"/>
      <c r="PT1" s="11"/>
      <c r="PU1" s="11"/>
      <c r="PV1" s="11"/>
      <c r="PW1" s="11"/>
      <c r="PX1" s="11"/>
      <c r="PY1" s="11"/>
      <c r="PZ1" s="11"/>
      <c r="QA1" s="11"/>
      <c r="QB1" s="11"/>
      <c r="QC1" s="11"/>
      <c r="QD1" s="11"/>
      <c r="QE1" s="11"/>
      <c r="QF1" s="11"/>
      <c r="QG1" s="11"/>
      <c r="QH1" s="11"/>
      <c r="QI1" s="11"/>
      <c r="QJ1" s="11"/>
      <c r="QK1" s="11"/>
      <c r="QL1" s="11"/>
      <c r="QM1" s="11"/>
      <c r="QN1" s="11"/>
      <c r="QO1" s="11"/>
      <c r="QP1" s="11"/>
      <c r="QQ1" s="11"/>
      <c r="QR1" s="11"/>
      <c r="QS1" s="11"/>
      <c r="QT1" s="11"/>
      <c r="QU1" s="11"/>
      <c r="QV1" s="11"/>
      <c r="QW1" s="11"/>
      <c r="QX1" s="11"/>
      <c r="QY1" s="11"/>
      <c r="QZ1" s="11"/>
      <c r="RA1" s="11"/>
    </row>
    <row r="2" spans="1:469" s="45" customFormat="1" ht="30.75" customHeight="1" x14ac:dyDescent="0.25">
      <c r="A2" s="362" t="s">
        <v>25</v>
      </c>
      <c r="B2" s="362"/>
      <c r="C2" s="362"/>
      <c r="D2" s="362"/>
      <c r="E2" s="362"/>
      <c r="F2" s="362"/>
      <c r="G2" s="362"/>
      <c r="H2" s="362"/>
      <c r="I2" s="362"/>
      <c r="J2" s="363"/>
      <c r="K2" s="363"/>
      <c r="L2" s="363"/>
      <c r="M2" s="363"/>
      <c r="N2" s="363"/>
      <c r="O2" s="363"/>
      <c r="P2" s="363"/>
      <c r="Q2" s="363"/>
      <c r="R2" s="363"/>
      <c r="S2" s="363"/>
      <c r="T2" s="363"/>
      <c r="U2" s="363"/>
      <c r="V2" s="363"/>
      <c r="W2" s="363"/>
      <c r="X2" s="363"/>
      <c r="Y2" s="363"/>
      <c r="Z2" s="363"/>
      <c r="AA2" s="362"/>
      <c r="AB2" s="125"/>
      <c r="AC2" s="44"/>
      <c r="AD2" s="44"/>
      <c r="AE2" s="44"/>
      <c r="AF2" s="44"/>
      <c r="AG2" s="44"/>
      <c r="AH2" s="44"/>
      <c r="AI2" s="44"/>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11"/>
      <c r="CG2" s="11"/>
      <c r="CH2" s="11"/>
      <c r="CI2" s="11"/>
      <c r="CJ2" s="11"/>
      <c r="CK2" s="11"/>
      <c r="CL2" s="11"/>
      <c r="CM2" s="11"/>
      <c r="CN2" s="11"/>
      <c r="CO2" s="11"/>
      <c r="CP2" s="11"/>
      <c r="CQ2" s="11"/>
      <c r="CR2" s="11"/>
      <c r="CS2" s="11"/>
      <c r="CT2" s="11"/>
      <c r="CU2" s="11"/>
      <c r="CV2" s="11"/>
      <c r="CW2" s="11"/>
      <c r="CX2" s="11"/>
      <c r="CY2" s="11"/>
      <c r="CZ2" s="11"/>
      <c r="DA2" s="11"/>
      <c r="DB2" s="11"/>
      <c r="DC2" s="11"/>
      <c r="DD2" s="11"/>
      <c r="DE2" s="11"/>
      <c r="DF2" s="11"/>
      <c r="DG2" s="11"/>
      <c r="DH2" s="11"/>
      <c r="DI2" s="11"/>
      <c r="DJ2" s="11"/>
      <c r="DK2" s="11"/>
      <c r="DL2" s="11"/>
      <c r="DM2" s="11"/>
      <c r="DN2" s="11"/>
      <c r="DO2" s="11"/>
      <c r="DP2" s="11"/>
      <c r="DQ2" s="11"/>
      <c r="DR2" s="11"/>
      <c r="DS2" s="11"/>
      <c r="DT2" s="11"/>
      <c r="DU2" s="11"/>
      <c r="DV2" s="11"/>
      <c r="DW2" s="11"/>
      <c r="DX2" s="11"/>
      <c r="DY2" s="11"/>
      <c r="DZ2" s="11"/>
      <c r="EA2" s="11"/>
      <c r="EB2" s="11"/>
      <c r="EC2" s="11"/>
      <c r="ED2" s="11"/>
      <c r="EE2" s="11"/>
      <c r="EF2" s="11"/>
      <c r="EG2" s="11"/>
      <c r="EH2" s="11"/>
      <c r="EI2" s="11"/>
      <c r="EJ2" s="11"/>
      <c r="EK2" s="11"/>
      <c r="EL2" s="11"/>
      <c r="EM2" s="11"/>
      <c r="EN2" s="11"/>
      <c r="EO2" s="11"/>
      <c r="EP2" s="11"/>
      <c r="EQ2" s="11"/>
      <c r="ER2" s="11"/>
      <c r="ES2" s="11"/>
      <c r="ET2" s="11"/>
      <c r="EU2" s="11"/>
      <c r="EV2" s="11"/>
      <c r="EW2" s="11"/>
      <c r="EX2" s="11"/>
      <c r="EY2" s="11"/>
      <c r="EZ2" s="11"/>
      <c r="FA2" s="11"/>
      <c r="FB2" s="11"/>
      <c r="FC2" s="11"/>
      <c r="FD2" s="11"/>
      <c r="FE2" s="11"/>
      <c r="FF2" s="11"/>
      <c r="FG2" s="11"/>
      <c r="FH2" s="11"/>
      <c r="FI2" s="11"/>
      <c r="FJ2" s="11"/>
      <c r="FK2" s="11"/>
      <c r="FL2" s="11"/>
      <c r="FM2" s="11"/>
      <c r="FN2" s="11"/>
      <c r="FO2" s="11"/>
      <c r="FP2" s="11"/>
      <c r="FQ2" s="11"/>
      <c r="FR2" s="11"/>
      <c r="FS2" s="11"/>
      <c r="FT2" s="11"/>
      <c r="FU2" s="11"/>
      <c r="FV2" s="11"/>
      <c r="FW2" s="11"/>
      <c r="FX2" s="11"/>
      <c r="FY2" s="11"/>
      <c r="FZ2" s="11"/>
      <c r="GA2" s="11"/>
      <c r="GB2" s="11"/>
      <c r="GC2" s="11"/>
      <c r="GD2" s="11"/>
      <c r="GE2" s="11"/>
      <c r="GF2" s="11"/>
      <c r="GG2" s="11"/>
      <c r="GH2" s="11"/>
      <c r="GI2" s="11"/>
      <c r="GJ2" s="11"/>
      <c r="GK2" s="11"/>
      <c r="GL2" s="11"/>
      <c r="GM2" s="11"/>
      <c r="GN2" s="11"/>
      <c r="GO2" s="11"/>
      <c r="GP2" s="11"/>
      <c r="GQ2" s="11"/>
      <c r="GR2" s="11"/>
      <c r="GS2" s="11"/>
      <c r="GT2" s="11"/>
      <c r="GU2" s="11"/>
      <c r="GV2" s="11"/>
      <c r="GW2" s="11"/>
      <c r="GX2" s="11"/>
      <c r="GY2" s="11"/>
      <c r="GZ2" s="11"/>
      <c r="HA2" s="11"/>
      <c r="HB2" s="11"/>
      <c r="HC2" s="11"/>
      <c r="HD2" s="11"/>
      <c r="HE2" s="11"/>
      <c r="HF2" s="11"/>
      <c r="HG2" s="11"/>
      <c r="HH2" s="11"/>
      <c r="HI2" s="11"/>
      <c r="HJ2" s="11"/>
      <c r="HK2" s="11"/>
      <c r="HL2" s="11"/>
      <c r="HM2" s="11"/>
      <c r="HN2" s="11"/>
      <c r="HO2" s="11"/>
      <c r="HP2" s="11"/>
      <c r="HQ2" s="11"/>
      <c r="HR2" s="11"/>
      <c r="HS2" s="11"/>
      <c r="HT2" s="11"/>
      <c r="HU2" s="11"/>
      <c r="HV2" s="11"/>
      <c r="HW2" s="11"/>
      <c r="HX2" s="11"/>
      <c r="HY2" s="11"/>
      <c r="HZ2" s="11"/>
      <c r="IA2" s="11"/>
      <c r="IB2" s="11"/>
      <c r="IC2" s="11"/>
      <c r="ID2" s="11"/>
      <c r="IE2" s="11"/>
      <c r="IF2" s="11"/>
      <c r="IG2" s="11"/>
      <c r="IH2" s="11"/>
      <c r="II2" s="11"/>
      <c r="IJ2" s="11"/>
      <c r="IK2" s="11"/>
      <c r="IL2" s="11"/>
      <c r="IM2" s="11"/>
      <c r="IN2" s="11"/>
      <c r="IO2" s="11"/>
      <c r="IP2" s="11"/>
      <c r="IQ2" s="11"/>
      <c r="IR2" s="11"/>
      <c r="IS2" s="11"/>
      <c r="IT2" s="11"/>
      <c r="IU2" s="11"/>
      <c r="IV2" s="11"/>
      <c r="IW2" s="11"/>
      <c r="IX2" s="11"/>
      <c r="IY2" s="11"/>
      <c r="IZ2" s="11"/>
      <c r="JA2" s="11"/>
      <c r="JB2" s="11"/>
      <c r="JC2" s="11"/>
      <c r="JD2" s="11"/>
      <c r="JE2" s="11"/>
      <c r="JF2" s="11"/>
      <c r="JG2" s="11"/>
      <c r="JH2" s="11"/>
      <c r="JI2" s="11"/>
      <c r="JJ2" s="11"/>
      <c r="JK2" s="11"/>
      <c r="JL2" s="11"/>
      <c r="JM2" s="11"/>
      <c r="JN2" s="11"/>
      <c r="JO2" s="11"/>
      <c r="JP2" s="11"/>
      <c r="JQ2" s="11"/>
      <c r="JR2" s="11"/>
      <c r="JS2" s="11"/>
      <c r="JT2" s="11"/>
      <c r="JU2" s="11"/>
      <c r="JV2" s="11"/>
      <c r="JW2" s="11"/>
      <c r="JX2" s="11"/>
      <c r="JY2" s="11"/>
      <c r="JZ2" s="11"/>
      <c r="KA2" s="11"/>
      <c r="KB2" s="11"/>
      <c r="KC2" s="11"/>
      <c r="KD2" s="11"/>
      <c r="KE2" s="11"/>
      <c r="KF2" s="11"/>
      <c r="KG2" s="11"/>
      <c r="KH2" s="11"/>
      <c r="KI2" s="11"/>
      <c r="KJ2" s="11"/>
      <c r="KK2" s="11"/>
      <c r="KL2" s="11"/>
      <c r="KM2" s="11"/>
      <c r="KN2" s="11"/>
      <c r="KO2" s="11"/>
      <c r="KP2" s="11"/>
      <c r="KQ2" s="11"/>
      <c r="KR2" s="11"/>
      <c r="KS2" s="11"/>
      <c r="KT2" s="11"/>
      <c r="KU2" s="11"/>
      <c r="KV2" s="11"/>
      <c r="KW2" s="11"/>
      <c r="KX2" s="11"/>
      <c r="KY2" s="11"/>
      <c r="KZ2" s="11"/>
      <c r="LA2" s="11"/>
      <c r="LB2" s="11"/>
      <c r="LC2" s="11"/>
      <c r="LD2" s="11"/>
      <c r="LE2" s="11"/>
      <c r="LF2" s="11"/>
      <c r="LG2" s="11"/>
      <c r="LH2" s="11"/>
      <c r="LI2" s="11"/>
      <c r="LJ2" s="11"/>
      <c r="LK2" s="11"/>
      <c r="LL2" s="11"/>
      <c r="LM2" s="11"/>
      <c r="LN2" s="11"/>
      <c r="LO2" s="11"/>
      <c r="LP2" s="11"/>
      <c r="LQ2" s="11"/>
      <c r="LR2" s="11"/>
      <c r="LS2" s="11"/>
      <c r="LT2" s="11"/>
      <c r="LU2" s="11"/>
      <c r="LV2" s="11"/>
      <c r="LW2" s="11"/>
      <c r="LX2" s="11"/>
      <c r="LY2" s="11"/>
      <c r="LZ2" s="11"/>
      <c r="MA2" s="11"/>
      <c r="MB2" s="11"/>
      <c r="MC2" s="11"/>
      <c r="MD2" s="11"/>
      <c r="ME2" s="11"/>
      <c r="MF2" s="11"/>
      <c r="MG2" s="11"/>
      <c r="MH2" s="11"/>
      <c r="MI2" s="11"/>
      <c r="MJ2" s="11"/>
      <c r="MK2" s="11"/>
      <c r="ML2" s="11"/>
      <c r="MM2" s="11"/>
      <c r="MN2" s="11"/>
      <c r="MO2" s="11"/>
      <c r="MP2" s="11"/>
      <c r="MQ2" s="11"/>
      <c r="MR2" s="11"/>
      <c r="MS2" s="11"/>
      <c r="MT2" s="11"/>
      <c r="MU2" s="11"/>
      <c r="MV2" s="11"/>
      <c r="MW2" s="11"/>
      <c r="MX2" s="11"/>
      <c r="MY2" s="11"/>
      <c r="MZ2" s="11"/>
      <c r="NA2" s="11"/>
      <c r="NB2" s="11"/>
      <c r="NC2" s="11"/>
      <c r="ND2" s="11"/>
      <c r="NE2" s="11"/>
      <c r="NF2" s="11"/>
      <c r="NG2" s="11"/>
      <c r="NH2" s="11"/>
      <c r="NI2" s="11"/>
      <c r="NJ2" s="11"/>
      <c r="NK2" s="11"/>
      <c r="NL2" s="11"/>
      <c r="NM2" s="11"/>
      <c r="NN2" s="11"/>
      <c r="NO2" s="11"/>
      <c r="NP2" s="11"/>
      <c r="NQ2" s="11"/>
      <c r="NR2" s="11"/>
      <c r="NS2" s="11"/>
      <c r="NT2" s="11"/>
      <c r="NU2" s="11"/>
      <c r="NV2" s="11"/>
      <c r="NW2" s="11"/>
      <c r="NX2" s="11"/>
      <c r="NY2" s="11"/>
      <c r="NZ2" s="11"/>
      <c r="OA2" s="11"/>
      <c r="OB2" s="11"/>
      <c r="OC2" s="11"/>
      <c r="OD2" s="11"/>
      <c r="OE2" s="11"/>
      <c r="OF2" s="11"/>
      <c r="OG2" s="11"/>
      <c r="OH2" s="11"/>
      <c r="OI2" s="11"/>
      <c r="OJ2" s="11"/>
      <c r="OK2" s="11"/>
      <c r="OL2" s="11"/>
      <c r="OM2" s="11"/>
      <c r="ON2" s="11"/>
      <c r="OO2" s="11"/>
      <c r="OP2" s="11"/>
      <c r="OQ2" s="11"/>
      <c r="OR2" s="11"/>
      <c r="OS2" s="11"/>
      <c r="OT2" s="11"/>
      <c r="OU2" s="11"/>
      <c r="OV2" s="11"/>
      <c r="OW2" s="11"/>
      <c r="OX2" s="11"/>
      <c r="OY2" s="11"/>
      <c r="OZ2" s="11"/>
      <c r="PA2" s="11"/>
      <c r="PB2" s="11"/>
      <c r="PC2" s="11"/>
      <c r="PD2" s="11"/>
      <c r="PE2" s="11"/>
      <c r="PF2" s="11"/>
      <c r="PG2" s="11"/>
      <c r="PH2" s="11"/>
      <c r="PI2" s="11"/>
      <c r="PJ2" s="11"/>
      <c r="PK2" s="11"/>
      <c r="PL2" s="11"/>
      <c r="PM2" s="11"/>
      <c r="PN2" s="11"/>
      <c r="PO2" s="11"/>
      <c r="PP2" s="11"/>
      <c r="PQ2" s="11"/>
      <c r="PR2" s="11"/>
      <c r="PS2" s="11"/>
      <c r="PT2" s="11"/>
      <c r="PU2" s="11"/>
      <c r="PV2" s="11"/>
      <c r="PW2" s="11"/>
      <c r="PX2" s="11"/>
      <c r="PY2" s="11"/>
      <c r="PZ2" s="11"/>
      <c r="QA2" s="11"/>
      <c r="QB2" s="11"/>
      <c r="QC2" s="11"/>
      <c r="QD2" s="11"/>
      <c r="QE2" s="11"/>
      <c r="QF2" s="11"/>
      <c r="QG2" s="11"/>
      <c r="QH2" s="11"/>
      <c r="QI2" s="11"/>
      <c r="QJ2" s="11"/>
      <c r="QK2" s="11"/>
      <c r="QL2" s="11"/>
      <c r="QM2" s="11"/>
      <c r="QN2" s="11"/>
      <c r="QO2" s="11"/>
      <c r="QP2" s="11"/>
      <c r="QQ2" s="11"/>
      <c r="QR2" s="11"/>
      <c r="QS2" s="11"/>
      <c r="QT2" s="11"/>
      <c r="QU2" s="11"/>
      <c r="QV2" s="11"/>
      <c r="QW2" s="11"/>
      <c r="QX2" s="11"/>
      <c r="QY2" s="11"/>
      <c r="QZ2" s="11"/>
      <c r="RA2" s="11"/>
    </row>
    <row r="3" spans="1:469" s="134" customFormat="1" ht="96.75" customHeight="1" x14ac:dyDescent="0.3">
      <c r="A3" s="126" t="s">
        <v>26</v>
      </c>
      <c r="B3" s="127" t="s">
        <v>27</v>
      </c>
      <c r="C3" s="126" t="s">
        <v>28</v>
      </c>
      <c r="D3" s="126" t="s">
        <v>29</v>
      </c>
      <c r="E3" s="128" t="s">
        <v>30</v>
      </c>
      <c r="F3" s="128" t="s">
        <v>31</v>
      </c>
      <c r="G3" s="128" t="s">
        <v>32</v>
      </c>
      <c r="H3" s="128" t="s">
        <v>33</v>
      </c>
      <c r="I3" s="227" t="s">
        <v>34</v>
      </c>
      <c r="J3" s="107" t="s">
        <v>7</v>
      </c>
      <c r="K3" s="108" t="s">
        <v>8</v>
      </c>
      <c r="L3" s="109" t="s">
        <v>9</v>
      </c>
      <c r="M3" s="110" t="s">
        <v>10</v>
      </c>
      <c r="N3" s="111" t="s">
        <v>11</v>
      </c>
      <c r="O3" s="112" t="s">
        <v>12</v>
      </c>
      <c r="P3" s="113" t="s">
        <v>13</v>
      </c>
      <c r="Q3" s="114" t="s">
        <v>14</v>
      </c>
      <c r="R3" s="115" t="s">
        <v>15</v>
      </c>
      <c r="S3" s="116" t="s">
        <v>16</v>
      </c>
      <c r="T3" s="117" t="s">
        <v>17</v>
      </c>
      <c r="U3" s="118" t="s">
        <v>18</v>
      </c>
      <c r="V3" s="119" t="s">
        <v>19</v>
      </c>
      <c r="W3" s="120" t="s">
        <v>20</v>
      </c>
      <c r="X3" s="121" t="s">
        <v>21</v>
      </c>
      <c r="Y3" s="122" t="s">
        <v>22</v>
      </c>
      <c r="Z3" s="123" t="s">
        <v>23</v>
      </c>
      <c r="AA3" s="129" t="s">
        <v>35</v>
      </c>
      <c r="AB3" s="149" t="s">
        <v>36</v>
      </c>
      <c r="AC3" s="131" t="s">
        <v>37</v>
      </c>
      <c r="AD3" s="131" t="s">
        <v>38</v>
      </c>
      <c r="AE3" s="131" t="s">
        <v>39</v>
      </c>
      <c r="AF3" s="132" t="s">
        <v>40</v>
      </c>
      <c r="AG3" s="133"/>
      <c r="AH3" s="133"/>
      <c r="AI3" s="133"/>
      <c r="AJ3" s="144"/>
      <c r="AK3" s="144"/>
      <c r="AL3" s="144"/>
      <c r="AM3" s="144"/>
      <c r="AN3" s="144"/>
      <c r="AO3" s="144"/>
      <c r="AP3" s="144"/>
      <c r="AQ3" s="144"/>
      <c r="AR3" s="144"/>
      <c r="AS3" s="144"/>
      <c r="AT3" s="144"/>
      <c r="AU3" s="144"/>
      <c r="AV3" s="144"/>
      <c r="AW3" s="144"/>
      <c r="AX3" s="144"/>
      <c r="AY3" s="144"/>
      <c r="AZ3" s="144"/>
      <c r="BA3" s="144"/>
      <c r="BB3" s="144"/>
      <c r="BC3" s="144"/>
      <c r="BD3" s="144"/>
      <c r="BE3" s="144"/>
      <c r="BF3" s="144"/>
      <c r="BG3" s="144"/>
      <c r="BH3" s="144"/>
      <c r="BI3" s="144"/>
      <c r="BJ3" s="144"/>
      <c r="BK3" s="144"/>
      <c r="BL3" s="144"/>
      <c r="BM3" s="144"/>
      <c r="BN3" s="144"/>
      <c r="BO3" s="144"/>
      <c r="BP3" s="144"/>
      <c r="BQ3" s="144"/>
      <c r="BR3" s="144"/>
      <c r="BS3" s="144"/>
      <c r="BT3" s="144"/>
      <c r="BU3" s="144"/>
      <c r="BV3" s="144"/>
      <c r="BW3" s="144"/>
      <c r="BX3" s="144"/>
      <c r="BY3" s="144"/>
      <c r="BZ3" s="144"/>
      <c r="CA3" s="144"/>
      <c r="CB3" s="144"/>
      <c r="CC3" s="144"/>
      <c r="CD3" s="144"/>
      <c r="CE3" s="144"/>
      <c r="CF3" s="144"/>
      <c r="CG3" s="144"/>
      <c r="CH3" s="144"/>
      <c r="CI3" s="144"/>
      <c r="CJ3" s="144"/>
      <c r="CK3" s="144"/>
      <c r="CL3" s="144"/>
      <c r="CM3" s="144"/>
      <c r="CN3" s="144"/>
      <c r="CO3" s="144"/>
      <c r="CP3" s="144"/>
      <c r="CQ3" s="144"/>
      <c r="CR3" s="144"/>
      <c r="CS3" s="144"/>
      <c r="CT3" s="144"/>
      <c r="CU3" s="144"/>
      <c r="CV3" s="144"/>
      <c r="CW3" s="144"/>
      <c r="CX3" s="144"/>
      <c r="CY3" s="144"/>
      <c r="CZ3" s="144"/>
      <c r="DA3" s="144"/>
      <c r="DB3" s="144"/>
      <c r="DC3" s="144"/>
      <c r="DD3" s="144"/>
      <c r="DE3" s="144"/>
      <c r="DF3" s="144"/>
      <c r="DG3" s="144"/>
      <c r="DH3" s="144"/>
      <c r="DI3" s="144"/>
      <c r="DJ3" s="144"/>
      <c r="DK3" s="144"/>
      <c r="DL3" s="144"/>
      <c r="DM3" s="144"/>
      <c r="DN3" s="144"/>
      <c r="DO3" s="144"/>
      <c r="DP3" s="144"/>
      <c r="DQ3" s="144"/>
      <c r="DR3" s="144"/>
      <c r="DS3" s="144"/>
      <c r="DT3" s="144"/>
      <c r="DU3" s="144"/>
      <c r="DV3" s="144"/>
      <c r="DW3" s="144"/>
      <c r="DX3" s="144"/>
      <c r="DY3" s="144"/>
      <c r="DZ3" s="144"/>
      <c r="EA3" s="144"/>
      <c r="EB3" s="144"/>
      <c r="EC3" s="144"/>
      <c r="ED3" s="144"/>
      <c r="EE3" s="144"/>
      <c r="EF3" s="144"/>
      <c r="EG3" s="144"/>
      <c r="EH3" s="144"/>
      <c r="EI3" s="144"/>
      <c r="EJ3" s="144"/>
      <c r="EK3" s="144"/>
      <c r="EL3" s="144"/>
      <c r="EM3" s="144"/>
      <c r="EN3" s="144"/>
      <c r="EO3" s="144"/>
      <c r="EP3" s="144"/>
      <c r="EQ3" s="144"/>
      <c r="ER3" s="144"/>
      <c r="ES3" s="144"/>
      <c r="ET3" s="144"/>
      <c r="EU3" s="144"/>
      <c r="EV3" s="144"/>
      <c r="EW3" s="144"/>
      <c r="EX3" s="144"/>
      <c r="EY3" s="144"/>
      <c r="EZ3" s="144"/>
      <c r="FA3" s="144"/>
      <c r="FB3" s="144"/>
      <c r="FC3" s="144"/>
      <c r="FD3" s="144"/>
      <c r="FE3" s="144"/>
      <c r="FF3" s="144"/>
      <c r="FG3" s="144"/>
      <c r="FH3" s="144"/>
      <c r="FI3" s="144"/>
      <c r="FJ3" s="144"/>
      <c r="FK3" s="144"/>
      <c r="FL3" s="144"/>
      <c r="FM3" s="144"/>
      <c r="FN3" s="144"/>
      <c r="FO3" s="144"/>
      <c r="FP3" s="144"/>
      <c r="FQ3" s="144"/>
      <c r="FR3" s="144"/>
      <c r="FS3" s="144"/>
      <c r="FT3" s="144"/>
      <c r="FU3" s="144"/>
      <c r="FV3" s="144"/>
      <c r="FW3" s="144"/>
      <c r="FX3" s="144"/>
      <c r="FY3" s="144"/>
      <c r="FZ3" s="144"/>
      <c r="GA3" s="144"/>
      <c r="GB3" s="144"/>
      <c r="GC3" s="144"/>
      <c r="GD3" s="144"/>
      <c r="GE3" s="144"/>
      <c r="GF3" s="144"/>
      <c r="GG3" s="144"/>
      <c r="GH3" s="144"/>
      <c r="GI3" s="144"/>
      <c r="GJ3" s="144"/>
      <c r="GK3" s="144"/>
      <c r="GL3" s="144"/>
      <c r="GM3" s="144"/>
      <c r="GN3" s="144"/>
      <c r="GO3" s="144"/>
      <c r="GP3" s="144"/>
      <c r="GQ3" s="144"/>
      <c r="GR3" s="144"/>
      <c r="GS3" s="144"/>
      <c r="GT3" s="144"/>
      <c r="GU3" s="144"/>
      <c r="GV3" s="144"/>
      <c r="GW3" s="144"/>
      <c r="GX3" s="144"/>
      <c r="GY3" s="144"/>
      <c r="GZ3" s="144"/>
      <c r="HA3" s="144"/>
      <c r="HB3" s="144"/>
      <c r="HC3" s="144"/>
      <c r="HD3" s="144"/>
      <c r="HE3" s="144"/>
      <c r="HF3" s="144"/>
      <c r="HG3" s="144"/>
      <c r="HH3" s="144"/>
      <c r="HI3" s="144"/>
      <c r="HJ3" s="144"/>
      <c r="HK3" s="144"/>
      <c r="HL3" s="144"/>
      <c r="HM3" s="144"/>
      <c r="HN3" s="144"/>
      <c r="HO3" s="144"/>
      <c r="HP3" s="144"/>
      <c r="HQ3" s="144"/>
      <c r="HR3" s="144"/>
      <c r="HS3" s="144"/>
      <c r="HT3" s="144"/>
      <c r="HU3" s="144"/>
      <c r="HV3" s="144"/>
      <c r="HW3" s="144"/>
      <c r="HX3" s="144"/>
      <c r="HY3" s="144"/>
      <c r="HZ3" s="144"/>
      <c r="IA3" s="144"/>
      <c r="IB3" s="144"/>
      <c r="IC3" s="144"/>
      <c r="ID3" s="144"/>
      <c r="IE3" s="144"/>
      <c r="IF3" s="144"/>
      <c r="IG3" s="144"/>
      <c r="IH3" s="144"/>
      <c r="II3" s="144"/>
      <c r="IJ3" s="144"/>
      <c r="IK3" s="144"/>
      <c r="IL3" s="144"/>
      <c r="IM3" s="144"/>
      <c r="IN3" s="144"/>
      <c r="IO3" s="144"/>
      <c r="IP3" s="144"/>
      <c r="IQ3" s="144"/>
      <c r="IR3" s="144"/>
      <c r="IS3" s="144"/>
      <c r="IT3" s="144"/>
      <c r="IU3" s="144"/>
      <c r="IV3" s="144"/>
      <c r="IW3" s="144"/>
      <c r="IX3" s="144"/>
      <c r="IY3" s="144"/>
      <c r="IZ3" s="144"/>
      <c r="JA3" s="144"/>
      <c r="JB3" s="144"/>
      <c r="JC3" s="144"/>
      <c r="JD3" s="144"/>
      <c r="JE3" s="144"/>
      <c r="JF3" s="144"/>
      <c r="JG3" s="144"/>
      <c r="JH3" s="144"/>
      <c r="JI3" s="144"/>
      <c r="JJ3" s="144"/>
      <c r="JK3" s="144"/>
      <c r="JL3" s="144"/>
      <c r="JM3" s="144"/>
      <c r="JN3" s="144"/>
      <c r="JO3" s="144"/>
      <c r="JP3" s="144"/>
      <c r="JQ3" s="144"/>
      <c r="JR3" s="144"/>
      <c r="JS3" s="144"/>
      <c r="JT3" s="144"/>
      <c r="JU3" s="144"/>
      <c r="JV3" s="144"/>
      <c r="JW3" s="144"/>
      <c r="JX3" s="144"/>
      <c r="JY3" s="144"/>
      <c r="JZ3" s="144"/>
      <c r="KA3" s="144"/>
      <c r="KB3" s="144"/>
      <c r="KC3" s="144"/>
      <c r="KD3" s="144"/>
      <c r="KE3" s="144"/>
      <c r="KF3" s="144"/>
      <c r="KG3" s="144"/>
      <c r="KH3" s="144"/>
      <c r="KI3" s="144"/>
      <c r="KJ3" s="144"/>
      <c r="KK3" s="144"/>
      <c r="KL3" s="144"/>
      <c r="KM3" s="144"/>
      <c r="KN3" s="144"/>
      <c r="KO3" s="144"/>
      <c r="KP3" s="144"/>
      <c r="KQ3" s="144"/>
      <c r="KR3" s="144"/>
      <c r="KS3" s="144"/>
      <c r="KT3" s="144"/>
      <c r="KU3" s="144"/>
      <c r="KV3" s="144"/>
      <c r="KW3" s="144"/>
      <c r="KX3" s="144"/>
      <c r="KY3" s="144"/>
      <c r="KZ3" s="144"/>
      <c r="LA3" s="144"/>
      <c r="LB3" s="144"/>
      <c r="LC3" s="144"/>
      <c r="LD3" s="144"/>
      <c r="LE3" s="144"/>
      <c r="LF3" s="144"/>
      <c r="LG3" s="144"/>
      <c r="LH3" s="144"/>
      <c r="LI3" s="144"/>
      <c r="LJ3" s="144"/>
      <c r="LK3" s="144"/>
      <c r="LL3" s="144"/>
      <c r="LM3" s="144"/>
      <c r="LN3" s="144"/>
      <c r="LO3" s="144"/>
      <c r="LP3" s="144"/>
      <c r="LQ3" s="144"/>
      <c r="LR3" s="144"/>
      <c r="LS3" s="144"/>
      <c r="LT3" s="144"/>
      <c r="LU3" s="144"/>
      <c r="LV3" s="144"/>
      <c r="LW3" s="144"/>
      <c r="LX3" s="144"/>
      <c r="LY3" s="144"/>
      <c r="LZ3" s="144"/>
      <c r="MA3" s="144"/>
      <c r="MB3" s="144"/>
      <c r="MC3" s="144"/>
      <c r="MD3" s="144"/>
      <c r="ME3" s="144"/>
      <c r="MF3" s="144"/>
      <c r="MG3" s="144"/>
      <c r="MH3" s="144"/>
      <c r="MI3" s="144"/>
      <c r="MJ3" s="144"/>
      <c r="MK3" s="144"/>
      <c r="ML3" s="144"/>
      <c r="MM3" s="144"/>
      <c r="MN3" s="144"/>
      <c r="MO3" s="144"/>
      <c r="MP3" s="144"/>
      <c r="MQ3" s="144"/>
      <c r="MR3" s="144"/>
      <c r="MS3" s="144"/>
      <c r="MT3" s="144"/>
      <c r="MU3" s="144"/>
      <c r="MV3" s="144"/>
      <c r="MW3" s="144"/>
      <c r="MX3" s="144"/>
      <c r="MY3" s="144"/>
      <c r="MZ3" s="144"/>
      <c r="NA3" s="144"/>
      <c r="NB3" s="144"/>
      <c r="NC3" s="144"/>
      <c r="ND3" s="144"/>
      <c r="NE3" s="144"/>
      <c r="NF3" s="144"/>
      <c r="NG3" s="144"/>
      <c r="NH3" s="144"/>
      <c r="NI3" s="144"/>
      <c r="NJ3" s="144"/>
      <c r="NK3" s="144"/>
      <c r="NL3" s="144"/>
      <c r="NM3" s="144"/>
      <c r="NN3" s="144"/>
      <c r="NO3" s="144"/>
      <c r="NP3" s="144"/>
      <c r="NQ3" s="144"/>
      <c r="NR3" s="144"/>
      <c r="NS3" s="144"/>
      <c r="NT3" s="144"/>
      <c r="NU3" s="144"/>
      <c r="NV3" s="144"/>
      <c r="NW3" s="144"/>
      <c r="NX3" s="144"/>
      <c r="NY3" s="144"/>
      <c r="NZ3" s="144"/>
      <c r="OA3" s="144"/>
      <c r="OB3" s="144"/>
      <c r="OC3" s="144"/>
      <c r="OD3" s="144"/>
      <c r="OE3" s="144"/>
      <c r="OF3" s="144"/>
      <c r="OG3" s="144"/>
      <c r="OH3" s="144"/>
      <c r="OI3" s="144"/>
      <c r="OJ3" s="144"/>
      <c r="OK3" s="144"/>
      <c r="OL3" s="144"/>
      <c r="OM3" s="144"/>
      <c r="ON3" s="144"/>
      <c r="OO3" s="144"/>
      <c r="OP3" s="144"/>
      <c r="OQ3" s="144"/>
      <c r="OR3" s="144"/>
      <c r="OS3" s="144"/>
      <c r="OT3" s="144"/>
      <c r="OU3" s="144"/>
      <c r="OV3" s="144"/>
      <c r="OW3" s="144"/>
      <c r="OX3" s="144"/>
      <c r="OY3" s="144"/>
      <c r="OZ3" s="144"/>
      <c r="PA3" s="144"/>
      <c r="PB3" s="144"/>
      <c r="PC3" s="144"/>
      <c r="PD3" s="144"/>
      <c r="PE3" s="144"/>
      <c r="PF3" s="144"/>
      <c r="PG3" s="144"/>
      <c r="PH3" s="144"/>
      <c r="PI3" s="144"/>
      <c r="PJ3" s="144"/>
      <c r="PK3" s="144"/>
      <c r="PL3" s="144"/>
      <c r="PM3" s="144"/>
      <c r="PN3" s="144"/>
      <c r="PO3" s="144"/>
      <c r="PP3" s="144"/>
      <c r="PQ3" s="144"/>
      <c r="PR3" s="144"/>
      <c r="PS3" s="144"/>
      <c r="PT3" s="144"/>
      <c r="PU3" s="144"/>
      <c r="PV3" s="144"/>
      <c r="PW3" s="144"/>
      <c r="PX3" s="144"/>
      <c r="PY3" s="144"/>
      <c r="PZ3" s="144"/>
      <c r="QA3" s="144"/>
      <c r="QB3" s="144"/>
      <c r="QC3" s="144"/>
      <c r="QD3" s="144"/>
      <c r="QE3" s="144"/>
      <c r="QF3" s="144"/>
      <c r="QG3" s="144"/>
      <c r="QH3" s="144"/>
      <c r="QI3" s="144"/>
      <c r="QJ3" s="144"/>
      <c r="QK3" s="144"/>
      <c r="QL3" s="144"/>
      <c r="QM3" s="144"/>
      <c r="QN3" s="144"/>
      <c r="QO3" s="144"/>
      <c r="QP3" s="144"/>
      <c r="QQ3" s="144"/>
      <c r="QR3" s="144"/>
      <c r="QS3" s="144"/>
      <c r="QT3" s="144"/>
      <c r="QU3" s="144"/>
      <c r="QV3" s="144"/>
      <c r="QW3" s="144"/>
      <c r="QX3" s="144"/>
      <c r="QY3" s="144"/>
      <c r="QZ3" s="144"/>
      <c r="RA3" s="144"/>
    </row>
    <row r="4" spans="1:469" s="137" customFormat="1" ht="141.75" customHeight="1" x14ac:dyDescent="0.25">
      <c r="A4" s="218" t="s">
        <v>1744</v>
      </c>
      <c r="B4" s="219" t="s">
        <v>1745</v>
      </c>
      <c r="C4" s="220" t="s">
        <v>1746</v>
      </c>
      <c r="D4" s="220" t="s">
        <v>1747</v>
      </c>
      <c r="E4" s="220">
        <v>234</v>
      </c>
      <c r="F4" s="220" t="s">
        <v>1748</v>
      </c>
      <c r="G4" s="220" t="s">
        <v>1749</v>
      </c>
      <c r="H4" s="220" t="s">
        <v>1750</v>
      </c>
      <c r="I4" s="220" t="s">
        <v>1751</v>
      </c>
      <c r="J4" s="224" t="s">
        <v>41</v>
      </c>
      <c r="K4" s="135" t="s">
        <v>41</v>
      </c>
      <c r="L4" s="135" t="s">
        <v>41</v>
      </c>
      <c r="M4" s="135" t="s">
        <v>41</v>
      </c>
      <c r="N4" s="135" t="s">
        <v>41</v>
      </c>
      <c r="O4" s="135" t="s">
        <v>41</v>
      </c>
      <c r="P4" s="135" t="s">
        <v>41</v>
      </c>
      <c r="Q4" s="135" t="s">
        <v>14</v>
      </c>
      <c r="R4" s="135" t="s">
        <v>41</v>
      </c>
      <c r="S4" s="135" t="s">
        <v>16</v>
      </c>
      <c r="T4" s="135" t="s">
        <v>41</v>
      </c>
      <c r="U4" s="135" t="s">
        <v>41</v>
      </c>
      <c r="V4" s="135" t="s">
        <v>41</v>
      </c>
      <c r="W4" s="135" t="s">
        <v>41</v>
      </c>
      <c r="X4" s="135" t="s">
        <v>41</v>
      </c>
      <c r="Y4" s="135" t="s">
        <v>22</v>
      </c>
      <c r="Z4" s="136" t="s">
        <v>41</v>
      </c>
      <c r="AA4" s="248" t="s">
        <v>102</v>
      </c>
      <c r="AB4" s="229" t="s">
        <v>1752</v>
      </c>
      <c r="AC4" s="230" t="s">
        <v>1753</v>
      </c>
      <c r="AD4" s="231"/>
      <c r="AE4" s="231"/>
      <c r="AF4" s="231" t="s">
        <v>1754</v>
      </c>
    </row>
    <row r="5" spans="1:469" s="137" customFormat="1" ht="162" customHeight="1" x14ac:dyDescent="0.25">
      <c r="A5" s="218" t="s">
        <v>1755</v>
      </c>
      <c r="B5" s="385" t="s">
        <v>1756</v>
      </c>
      <c r="C5" s="220" t="s">
        <v>1746</v>
      </c>
      <c r="D5" s="220" t="s">
        <v>1757</v>
      </c>
      <c r="E5" s="220">
        <v>234</v>
      </c>
      <c r="F5" s="220" t="s">
        <v>1748</v>
      </c>
      <c r="G5" s="220" t="s">
        <v>1749</v>
      </c>
      <c r="H5" s="220" t="s">
        <v>1750</v>
      </c>
      <c r="I5" s="220" t="s">
        <v>1751</v>
      </c>
      <c r="J5" s="225" t="s">
        <v>41</v>
      </c>
      <c r="K5" s="94" t="s">
        <v>41</v>
      </c>
      <c r="L5" s="94" t="s">
        <v>41</v>
      </c>
      <c r="M5" s="94" t="s">
        <v>41</v>
      </c>
      <c r="N5" s="94" t="s">
        <v>41</v>
      </c>
      <c r="O5" s="94" t="s">
        <v>12</v>
      </c>
      <c r="P5" s="94" t="s">
        <v>41</v>
      </c>
      <c r="Q5" s="94" t="s">
        <v>14</v>
      </c>
      <c r="R5" s="94" t="s">
        <v>41</v>
      </c>
      <c r="S5" s="94" t="s">
        <v>41</v>
      </c>
      <c r="T5" s="94" t="s">
        <v>17</v>
      </c>
      <c r="U5" s="94" t="s">
        <v>18</v>
      </c>
      <c r="V5" s="94" t="s">
        <v>41</v>
      </c>
      <c r="W5" s="94" t="s">
        <v>41</v>
      </c>
      <c r="X5" s="94" t="s">
        <v>41</v>
      </c>
      <c r="Y5" s="94" t="s">
        <v>41</v>
      </c>
      <c r="Z5" s="95" t="s">
        <v>41</v>
      </c>
      <c r="AA5" s="140" t="s">
        <v>102</v>
      </c>
      <c r="AB5" s="229" t="s">
        <v>1758</v>
      </c>
      <c r="AC5" s="232"/>
      <c r="AD5" s="231"/>
      <c r="AE5" s="231"/>
      <c r="AF5" s="231" t="s">
        <v>1759</v>
      </c>
    </row>
    <row r="6" spans="1:469" s="137" customFormat="1" ht="174.75" customHeight="1" x14ac:dyDescent="0.25">
      <c r="A6" s="218" t="s">
        <v>1760</v>
      </c>
      <c r="B6" s="219" t="s">
        <v>1761</v>
      </c>
      <c r="C6" s="220" t="s">
        <v>1746</v>
      </c>
      <c r="D6" s="220" t="s">
        <v>1747</v>
      </c>
      <c r="E6" s="220">
        <v>234</v>
      </c>
      <c r="F6" s="220" t="s">
        <v>1748</v>
      </c>
      <c r="G6" s="220" t="s">
        <v>1749</v>
      </c>
      <c r="H6" s="220" t="s">
        <v>1750</v>
      </c>
      <c r="I6" s="220" t="s">
        <v>1751</v>
      </c>
      <c r="J6" s="225" t="s">
        <v>41</v>
      </c>
      <c r="K6" s="94" t="s">
        <v>41</v>
      </c>
      <c r="L6" s="94" t="s">
        <v>41</v>
      </c>
      <c r="M6" s="94" t="s">
        <v>41</v>
      </c>
      <c r="N6" s="94" t="s">
        <v>41</v>
      </c>
      <c r="O6" s="94" t="s">
        <v>12</v>
      </c>
      <c r="P6" s="94" t="s">
        <v>41</v>
      </c>
      <c r="Q6" s="94" t="s">
        <v>41</v>
      </c>
      <c r="R6" s="94" t="s">
        <v>41</v>
      </c>
      <c r="S6" s="94" t="s">
        <v>41</v>
      </c>
      <c r="T6" s="94" t="s">
        <v>41</v>
      </c>
      <c r="U6" s="94" t="s">
        <v>18</v>
      </c>
      <c r="V6" s="94" t="s">
        <v>41</v>
      </c>
      <c r="W6" s="94" t="s">
        <v>41</v>
      </c>
      <c r="X6" s="94" t="s">
        <v>21</v>
      </c>
      <c r="Y6" s="94" t="s">
        <v>41</v>
      </c>
      <c r="Z6" s="95" t="s">
        <v>41</v>
      </c>
      <c r="AA6" s="140" t="s">
        <v>102</v>
      </c>
      <c r="AB6" s="229" t="s">
        <v>1762</v>
      </c>
      <c r="AC6" s="232"/>
      <c r="AD6" s="231"/>
      <c r="AE6" s="231"/>
      <c r="AF6" s="231" t="s">
        <v>1759</v>
      </c>
    </row>
    <row r="7" spans="1:469" s="137" customFormat="1" ht="141.75" customHeight="1" x14ac:dyDescent="0.25">
      <c r="A7" s="218" t="s">
        <v>1763</v>
      </c>
      <c r="B7" s="219" t="s">
        <v>1764</v>
      </c>
      <c r="C7" s="220" t="s">
        <v>1746</v>
      </c>
      <c r="D7" s="220" t="s">
        <v>1757</v>
      </c>
      <c r="E7" s="220">
        <v>234</v>
      </c>
      <c r="F7" s="220" t="s">
        <v>1748</v>
      </c>
      <c r="G7" s="220" t="s">
        <v>1749</v>
      </c>
      <c r="H7" s="220" t="s">
        <v>1750</v>
      </c>
      <c r="I7" s="220" t="s">
        <v>1751</v>
      </c>
      <c r="J7" s="225" t="s">
        <v>41</v>
      </c>
      <c r="K7" s="94" t="s">
        <v>41</v>
      </c>
      <c r="L7" s="94" t="s">
        <v>41</v>
      </c>
      <c r="M7" s="94" t="s">
        <v>41</v>
      </c>
      <c r="N7" s="94" t="s">
        <v>41</v>
      </c>
      <c r="O7" s="94" t="s">
        <v>12</v>
      </c>
      <c r="P7" s="94" t="s">
        <v>41</v>
      </c>
      <c r="Q7" s="94" t="s">
        <v>41</v>
      </c>
      <c r="R7" s="94" t="s">
        <v>41</v>
      </c>
      <c r="S7" s="94" t="s">
        <v>41</v>
      </c>
      <c r="T7" s="94" t="s">
        <v>41</v>
      </c>
      <c r="U7" s="94" t="s">
        <v>41</v>
      </c>
      <c r="V7" s="94" t="s">
        <v>41</v>
      </c>
      <c r="W7" s="94" t="s">
        <v>20</v>
      </c>
      <c r="X7" s="94" t="s">
        <v>21</v>
      </c>
      <c r="Y7" s="94" t="s">
        <v>41</v>
      </c>
      <c r="Z7" s="95" t="s">
        <v>41</v>
      </c>
      <c r="AA7" s="140" t="s">
        <v>102</v>
      </c>
      <c r="AB7" s="229" t="s">
        <v>1765</v>
      </c>
      <c r="AC7" s="232"/>
      <c r="AD7" s="231"/>
      <c r="AE7" s="231"/>
      <c r="AF7" s="231" t="s">
        <v>1759</v>
      </c>
    </row>
    <row r="8" spans="1:469" s="137" customFormat="1" ht="108.75" customHeight="1" x14ac:dyDescent="0.25">
      <c r="A8" s="218" t="s">
        <v>1766</v>
      </c>
      <c r="B8" s="219" t="s">
        <v>1767</v>
      </c>
      <c r="C8" s="220" t="s">
        <v>1746</v>
      </c>
      <c r="D8" s="220" t="s">
        <v>1747</v>
      </c>
      <c r="E8" s="220">
        <v>234</v>
      </c>
      <c r="F8" s="220" t="s">
        <v>1748</v>
      </c>
      <c r="G8" s="220" t="s">
        <v>1749</v>
      </c>
      <c r="H8" s="220" t="s">
        <v>1750</v>
      </c>
      <c r="I8" s="220" t="s">
        <v>1751</v>
      </c>
      <c r="J8" s="225" t="s">
        <v>41</v>
      </c>
      <c r="K8" s="94" t="s">
        <v>41</v>
      </c>
      <c r="L8" s="94" t="s">
        <v>41</v>
      </c>
      <c r="M8" s="94" t="s">
        <v>41</v>
      </c>
      <c r="N8" s="94" t="s">
        <v>41</v>
      </c>
      <c r="O8" s="94" t="s">
        <v>41</v>
      </c>
      <c r="P8" s="94" t="s">
        <v>41</v>
      </c>
      <c r="Q8" s="94" t="s">
        <v>41</v>
      </c>
      <c r="R8" s="94" t="s">
        <v>41</v>
      </c>
      <c r="S8" s="94" t="s">
        <v>16</v>
      </c>
      <c r="T8" s="94" t="s">
        <v>41</v>
      </c>
      <c r="U8" s="94" t="s">
        <v>41</v>
      </c>
      <c r="V8" s="94" t="s">
        <v>41</v>
      </c>
      <c r="W8" s="94" t="s">
        <v>41</v>
      </c>
      <c r="X8" s="94" t="s">
        <v>41</v>
      </c>
      <c r="Y8" s="94" t="s">
        <v>22</v>
      </c>
      <c r="Z8" s="95" t="s">
        <v>41</v>
      </c>
      <c r="AA8" s="140" t="s">
        <v>102</v>
      </c>
      <c r="AB8" s="229" t="s">
        <v>1768</v>
      </c>
      <c r="AC8" s="232"/>
      <c r="AD8" s="231"/>
      <c r="AE8" s="231"/>
      <c r="AF8" s="231" t="s">
        <v>1759</v>
      </c>
    </row>
    <row r="9" spans="1:469" s="137" customFormat="1" ht="167.25" customHeight="1" x14ac:dyDescent="0.25">
      <c r="A9" s="218" t="s">
        <v>1769</v>
      </c>
      <c r="B9" s="219" t="s">
        <v>1770</v>
      </c>
      <c r="C9" s="220" t="s">
        <v>1746</v>
      </c>
      <c r="D9" s="220" t="s">
        <v>1747</v>
      </c>
      <c r="E9" s="220">
        <v>234</v>
      </c>
      <c r="F9" s="220" t="s">
        <v>1748</v>
      </c>
      <c r="G9" s="220" t="s">
        <v>1749</v>
      </c>
      <c r="H9" s="220" t="s">
        <v>1750</v>
      </c>
      <c r="I9" s="220" t="s">
        <v>1751</v>
      </c>
      <c r="J9" s="225" t="s">
        <v>41</v>
      </c>
      <c r="K9" s="94" t="s">
        <v>41</v>
      </c>
      <c r="L9" s="94" t="s">
        <v>41</v>
      </c>
      <c r="M9" s="94" t="s">
        <v>41</v>
      </c>
      <c r="N9" s="94" t="s">
        <v>41</v>
      </c>
      <c r="O9" s="94" t="s">
        <v>12</v>
      </c>
      <c r="P9" s="94" t="s">
        <v>41</v>
      </c>
      <c r="Q9" s="94" t="s">
        <v>41</v>
      </c>
      <c r="R9" s="94" t="s">
        <v>15</v>
      </c>
      <c r="S9" s="94" t="s">
        <v>41</v>
      </c>
      <c r="T9" s="94" t="s">
        <v>17</v>
      </c>
      <c r="U9" s="94" t="s">
        <v>18</v>
      </c>
      <c r="V9" s="94" t="s">
        <v>41</v>
      </c>
      <c r="W9" s="94" t="s">
        <v>20</v>
      </c>
      <c r="X9" s="94" t="s">
        <v>21</v>
      </c>
      <c r="Y9" s="94" t="s">
        <v>41</v>
      </c>
      <c r="Z9" s="95" t="s">
        <v>41</v>
      </c>
      <c r="AA9" s="140" t="s">
        <v>102</v>
      </c>
      <c r="AB9" s="229" t="s">
        <v>1771</v>
      </c>
      <c r="AC9" s="232"/>
      <c r="AD9" s="231"/>
      <c r="AE9" s="231"/>
      <c r="AF9" s="231" t="s">
        <v>1759</v>
      </c>
    </row>
    <row r="10" spans="1:469" s="137" customFormat="1" ht="120" customHeight="1" x14ac:dyDescent="0.25">
      <c r="A10" s="218" t="s">
        <v>1772</v>
      </c>
      <c r="B10" s="219" t="s">
        <v>1773</v>
      </c>
      <c r="C10" s="220" t="s">
        <v>1746</v>
      </c>
      <c r="D10" s="220" t="s">
        <v>1757</v>
      </c>
      <c r="E10" s="220">
        <v>234</v>
      </c>
      <c r="F10" s="220" t="s">
        <v>1748</v>
      </c>
      <c r="G10" s="220" t="s">
        <v>1749</v>
      </c>
      <c r="H10" s="220" t="s">
        <v>1750</v>
      </c>
      <c r="I10" s="220" t="s">
        <v>1751</v>
      </c>
      <c r="J10" s="225" t="s">
        <v>41</v>
      </c>
      <c r="K10" s="94" t="s">
        <v>41</v>
      </c>
      <c r="L10" s="94" t="s">
        <v>41</v>
      </c>
      <c r="M10" s="94" t="s">
        <v>41</v>
      </c>
      <c r="N10" s="94" t="s">
        <v>41</v>
      </c>
      <c r="O10" s="94" t="s">
        <v>12</v>
      </c>
      <c r="P10" s="94" t="s">
        <v>13</v>
      </c>
      <c r="Q10" s="94" t="s">
        <v>41</v>
      </c>
      <c r="R10" s="94" t="s">
        <v>15</v>
      </c>
      <c r="S10" s="94" t="s">
        <v>41</v>
      </c>
      <c r="T10" s="94" t="s">
        <v>41</v>
      </c>
      <c r="U10" s="94" t="s">
        <v>18</v>
      </c>
      <c r="V10" s="94" t="s">
        <v>19</v>
      </c>
      <c r="W10" s="94" t="s">
        <v>41</v>
      </c>
      <c r="X10" s="94" t="s">
        <v>41</v>
      </c>
      <c r="Y10" s="94" t="s">
        <v>41</v>
      </c>
      <c r="Z10" s="95" t="s">
        <v>41</v>
      </c>
      <c r="AA10" s="140" t="s">
        <v>102</v>
      </c>
      <c r="AB10" s="229" t="s">
        <v>1774</v>
      </c>
      <c r="AC10" s="232"/>
      <c r="AD10" s="231"/>
      <c r="AE10" s="231"/>
      <c r="AF10" s="231" t="s">
        <v>1759</v>
      </c>
    </row>
    <row r="11" spans="1:469" s="137" customFormat="1" ht="44.25" customHeight="1" x14ac:dyDescent="0.25">
      <c r="A11" s="218" t="s">
        <v>1775</v>
      </c>
      <c r="B11" s="219" t="s">
        <v>1776</v>
      </c>
      <c r="C11" s="220" t="s">
        <v>1746</v>
      </c>
      <c r="D11" s="220" t="s">
        <v>1747</v>
      </c>
      <c r="E11" s="220">
        <v>234</v>
      </c>
      <c r="F11" s="220" t="s">
        <v>1748</v>
      </c>
      <c r="G11" s="220" t="s">
        <v>1749</v>
      </c>
      <c r="H11" s="220" t="s">
        <v>1750</v>
      </c>
      <c r="I11" s="220" t="s">
        <v>1751</v>
      </c>
      <c r="J11" s="225" t="s">
        <v>41</v>
      </c>
      <c r="K11" s="94" t="s">
        <v>41</v>
      </c>
      <c r="L11" s="94" t="s">
        <v>41</v>
      </c>
      <c r="M11" s="94" t="s">
        <v>41</v>
      </c>
      <c r="N11" s="94" t="s">
        <v>41</v>
      </c>
      <c r="O11" s="94" t="s">
        <v>41</v>
      </c>
      <c r="P11" s="94" t="s">
        <v>41</v>
      </c>
      <c r="Q11" s="94" t="s">
        <v>14</v>
      </c>
      <c r="R11" s="94" t="s">
        <v>41</v>
      </c>
      <c r="S11" s="94" t="s">
        <v>41</v>
      </c>
      <c r="T11" s="94" t="s">
        <v>41</v>
      </c>
      <c r="U11" s="94" t="s">
        <v>41</v>
      </c>
      <c r="V11" s="94" t="s">
        <v>41</v>
      </c>
      <c r="W11" s="94" t="s">
        <v>41</v>
      </c>
      <c r="X11" s="94" t="s">
        <v>41</v>
      </c>
      <c r="Y11" s="94" t="s">
        <v>41</v>
      </c>
      <c r="Z11" s="95" t="s">
        <v>41</v>
      </c>
      <c r="AA11" s="140" t="s">
        <v>102</v>
      </c>
      <c r="AB11" s="233" t="s">
        <v>1777</v>
      </c>
      <c r="AC11" s="232"/>
      <c r="AD11" s="231"/>
      <c r="AE11" s="231"/>
      <c r="AF11" s="231" t="s">
        <v>1759</v>
      </c>
    </row>
    <row r="12" spans="1:469" s="137" customFormat="1" ht="152.25" customHeight="1" x14ac:dyDescent="0.25">
      <c r="A12" s="218" t="s">
        <v>1778</v>
      </c>
      <c r="B12" s="219" t="s">
        <v>1779</v>
      </c>
      <c r="C12" s="220" t="s">
        <v>1746</v>
      </c>
      <c r="D12" s="220" t="s">
        <v>1747</v>
      </c>
      <c r="E12" s="220">
        <v>234</v>
      </c>
      <c r="F12" s="220" t="s">
        <v>1748</v>
      </c>
      <c r="G12" s="220" t="s">
        <v>1749</v>
      </c>
      <c r="H12" s="220" t="s">
        <v>1750</v>
      </c>
      <c r="I12" s="220" t="s">
        <v>1751</v>
      </c>
      <c r="J12" s="225" t="s">
        <v>41</v>
      </c>
      <c r="K12" s="94" t="s">
        <v>41</v>
      </c>
      <c r="L12" s="94" t="s">
        <v>41</v>
      </c>
      <c r="M12" s="94" t="s">
        <v>10</v>
      </c>
      <c r="N12" s="94" t="s">
        <v>41</v>
      </c>
      <c r="O12" s="94" t="s">
        <v>41</v>
      </c>
      <c r="P12" s="94" t="s">
        <v>13</v>
      </c>
      <c r="Q12" s="94" t="s">
        <v>41</v>
      </c>
      <c r="R12" s="94" t="s">
        <v>41</v>
      </c>
      <c r="S12" s="94" t="s">
        <v>41</v>
      </c>
      <c r="T12" s="94" t="s">
        <v>17</v>
      </c>
      <c r="U12" s="94" t="s">
        <v>18</v>
      </c>
      <c r="V12" s="94" t="s">
        <v>19</v>
      </c>
      <c r="W12" s="94" t="s">
        <v>41</v>
      </c>
      <c r="X12" s="94" t="s">
        <v>41</v>
      </c>
      <c r="Y12" s="94" t="s">
        <v>41</v>
      </c>
      <c r="Z12" s="95" t="s">
        <v>41</v>
      </c>
      <c r="AA12" s="140" t="s">
        <v>102</v>
      </c>
      <c r="AB12" s="229" t="s">
        <v>1780</v>
      </c>
      <c r="AC12" s="232"/>
      <c r="AD12" s="231"/>
      <c r="AE12" s="231"/>
      <c r="AF12" s="231" t="s">
        <v>1759</v>
      </c>
    </row>
    <row r="13" spans="1:469" s="139" customFormat="1" ht="209.25" customHeight="1" x14ac:dyDescent="0.25">
      <c r="A13" s="218" t="s">
        <v>1781</v>
      </c>
      <c r="B13" s="219" t="s">
        <v>1782</v>
      </c>
      <c r="C13" s="220" t="s">
        <v>1746</v>
      </c>
      <c r="D13" s="220" t="s">
        <v>1757</v>
      </c>
      <c r="E13" s="220">
        <v>234</v>
      </c>
      <c r="F13" s="220" t="s">
        <v>1748</v>
      </c>
      <c r="G13" s="220" t="s">
        <v>1749</v>
      </c>
      <c r="H13" s="220" t="s">
        <v>1750</v>
      </c>
      <c r="I13" s="220" t="s">
        <v>1751</v>
      </c>
      <c r="J13" s="226" t="s">
        <v>41</v>
      </c>
      <c r="K13" s="95" t="s">
        <v>41</v>
      </c>
      <c r="L13" s="95" t="s">
        <v>41</v>
      </c>
      <c r="M13" s="95" t="s">
        <v>10</v>
      </c>
      <c r="N13" s="95" t="s">
        <v>41</v>
      </c>
      <c r="O13" s="95" t="s">
        <v>41</v>
      </c>
      <c r="P13" s="95" t="s">
        <v>13</v>
      </c>
      <c r="Q13" s="95" t="s">
        <v>41</v>
      </c>
      <c r="R13" s="95" t="s">
        <v>15</v>
      </c>
      <c r="S13" s="95" t="s">
        <v>41</v>
      </c>
      <c r="T13" s="95" t="s">
        <v>17</v>
      </c>
      <c r="U13" s="95" t="s">
        <v>18</v>
      </c>
      <c r="V13" s="95" t="s">
        <v>19</v>
      </c>
      <c r="W13" s="95" t="s">
        <v>41</v>
      </c>
      <c r="X13" s="95" t="s">
        <v>41</v>
      </c>
      <c r="Y13" s="95" t="s">
        <v>41</v>
      </c>
      <c r="Z13" s="95" t="s">
        <v>41</v>
      </c>
      <c r="AA13" s="249" t="s">
        <v>102</v>
      </c>
      <c r="AB13" s="229" t="s">
        <v>1783</v>
      </c>
      <c r="AC13" s="234"/>
      <c r="AD13" s="235"/>
      <c r="AE13" s="235"/>
      <c r="AF13" s="235" t="s">
        <v>1759</v>
      </c>
    </row>
    <row r="14" spans="1:469" s="137" customFormat="1" ht="187.5" customHeight="1" x14ac:dyDescent="0.25">
      <c r="A14" s="218" t="s">
        <v>1784</v>
      </c>
      <c r="B14" s="219" t="s">
        <v>1785</v>
      </c>
      <c r="C14" s="220" t="s">
        <v>1746</v>
      </c>
      <c r="D14" s="220" t="s">
        <v>1757</v>
      </c>
      <c r="E14" s="220">
        <v>234</v>
      </c>
      <c r="F14" s="220" t="s">
        <v>1748</v>
      </c>
      <c r="G14" s="220" t="s">
        <v>1749</v>
      </c>
      <c r="H14" s="220" t="s">
        <v>1750</v>
      </c>
      <c r="I14" s="220" t="s">
        <v>1751</v>
      </c>
      <c r="J14" s="225" t="s">
        <v>41</v>
      </c>
      <c r="K14" s="94" t="s">
        <v>41</v>
      </c>
      <c r="L14" s="94" t="s">
        <v>41</v>
      </c>
      <c r="M14" s="94" t="s">
        <v>41</v>
      </c>
      <c r="N14" s="94" t="s">
        <v>41</v>
      </c>
      <c r="O14" s="94" t="s">
        <v>12</v>
      </c>
      <c r="P14" s="94" t="s">
        <v>41</v>
      </c>
      <c r="Q14" s="94" t="s">
        <v>41</v>
      </c>
      <c r="R14" s="94" t="s">
        <v>15</v>
      </c>
      <c r="S14" s="94" t="s">
        <v>41</v>
      </c>
      <c r="T14" s="94" t="s">
        <v>17</v>
      </c>
      <c r="U14" s="94" t="s">
        <v>18</v>
      </c>
      <c r="V14" s="94" t="s">
        <v>41</v>
      </c>
      <c r="W14" s="94" t="s">
        <v>20</v>
      </c>
      <c r="X14" s="94" t="s">
        <v>21</v>
      </c>
      <c r="Y14" s="94" t="s">
        <v>41</v>
      </c>
      <c r="Z14" s="95" t="s">
        <v>41</v>
      </c>
      <c r="AA14" s="140" t="s">
        <v>102</v>
      </c>
      <c r="AB14" s="141" t="s">
        <v>1786</v>
      </c>
      <c r="AC14" s="232"/>
      <c r="AD14" s="231"/>
      <c r="AE14" s="231"/>
      <c r="AF14" s="231" t="s">
        <v>1759</v>
      </c>
    </row>
    <row r="15" spans="1:469" s="142" customFormat="1" ht="97.5" customHeight="1" x14ac:dyDescent="0.3">
      <c r="A15" s="218" t="s">
        <v>1787</v>
      </c>
      <c r="B15" s="219" t="s">
        <v>1788</v>
      </c>
      <c r="C15" s="220" t="s">
        <v>1746</v>
      </c>
      <c r="D15" s="220" t="s">
        <v>1747</v>
      </c>
      <c r="E15" s="220">
        <v>234</v>
      </c>
      <c r="F15" s="220" t="s">
        <v>1748</v>
      </c>
      <c r="G15" s="220" t="s">
        <v>1749</v>
      </c>
      <c r="H15" s="220" t="s">
        <v>1750</v>
      </c>
      <c r="I15" s="220" t="s">
        <v>1751</v>
      </c>
      <c r="J15" s="225" t="s">
        <v>41</v>
      </c>
      <c r="K15" s="94" t="s">
        <v>41</v>
      </c>
      <c r="L15" s="94" t="s">
        <v>41</v>
      </c>
      <c r="M15" s="94" t="s">
        <v>10</v>
      </c>
      <c r="N15" s="94" t="s">
        <v>41</v>
      </c>
      <c r="O15" s="94" t="s">
        <v>41</v>
      </c>
      <c r="P15" s="94" t="s">
        <v>41</v>
      </c>
      <c r="Q15" s="94" t="s">
        <v>41</v>
      </c>
      <c r="R15" s="94" t="s">
        <v>15</v>
      </c>
      <c r="S15" s="94" t="s">
        <v>41</v>
      </c>
      <c r="T15" s="94" t="s">
        <v>41</v>
      </c>
      <c r="U15" s="94" t="s">
        <v>18</v>
      </c>
      <c r="V15" s="94" t="s">
        <v>41</v>
      </c>
      <c r="W15" s="94" t="s">
        <v>41</v>
      </c>
      <c r="X15" s="94" t="s">
        <v>21</v>
      </c>
      <c r="Y15" s="94" t="s">
        <v>41</v>
      </c>
      <c r="Z15" s="95" t="s">
        <v>41</v>
      </c>
      <c r="AA15" s="140" t="s">
        <v>102</v>
      </c>
      <c r="AB15" s="236" t="s">
        <v>1789</v>
      </c>
      <c r="AC15" s="232"/>
      <c r="AD15" s="232"/>
      <c r="AE15" s="232"/>
      <c r="AF15" s="232" t="s">
        <v>1759</v>
      </c>
    </row>
    <row r="16" spans="1:469" s="142" customFormat="1" ht="273" customHeight="1" x14ac:dyDescent="0.3">
      <c r="A16" s="218" t="s">
        <v>1790</v>
      </c>
      <c r="B16" s="219" t="s">
        <v>1791</v>
      </c>
      <c r="C16" s="220" t="s">
        <v>1746</v>
      </c>
      <c r="D16" s="220" t="s">
        <v>1747</v>
      </c>
      <c r="E16" s="220">
        <v>234</v>
      </c>
      <c r="F16" s="220" t="s">
        <v>1748</v>
      </c>
      <c r="G16" s="220" t="s">
        <v>1749</v>
      </c>
      <c r="H16" s="220" t="s">
        <v>1750</v>
      </c>
      <c r="I16" s="220" t="s">
        <v>1751</v>
      </c>
      <c r="J16" s="225" t="s">
        <v>41</v>
      </c>
      <c r="K16" s="94" t="s">
        <v>41</v>
      </c>
      <c r="L16" s="94" t="s">
        <v>41</v>
      </c>
      <c r="M16" s="94" t="s">
        <v>41</v>
      </c>
      <c r="N16" s="94" t="s">
        <v>41</v>
      </c>
      <c r="O16" s="94" t="s">
        <v>12</v>
      </c>
      <c r="P16" s="94" t="s">
        <v>13</v>
      </c>
      <c r="Q16" s="94" t="s">
        <v>41</v>
      </c>
      <c r="R16" s="94" t="s">
        <v>15</v>
      </c>
      <c r="S16" s="94" t="s">
        <v>41</v>
      </c>
      <c r="T16" s="94" t="s">
        <v>17</v>
      </c>
      <c r="U16" s="94" t="s">
        <v>18</v>
      </c>
      <c r="V16" s="94" t="s">
        <v>19</v>
      </c>
      <c r="W16" s="94" t="s">
        <v>20</v>
      </c>
      <c r="X16" s="94" t="s">
        <v>21</v>
      </c>
      <c r="Y16" s="94" t="s">
        <v>41</v>
      </c>
      <c r="Z16" s="95" t="s">
        <v>41</v>
      </c>
      <c r="AA16" s="140" t="s">
        <v>102</v>
      </c>
      <c r="AB16" s="141" t="s">
        <v>1792</v>
      </c>
      <c r="AC16" s="232"/>
      <c r="AD16" s="232"/>
      <c r="AE16" s="232"/>
      <c r="AF16" s="232" t="s">
        <v>1759</v>
      </c>
    </row>
    <row r="17" spans="1:32" s="142" customFormat="1" ht="118.5" customHeight="1" x14ac:dyDescent="0.3">
      <c r="A17" s="218" t="s">
        <v>1793</v>
      </c>
      <c r="B17" s="219" t="s">
        <v>1794</v>
      </c>
      <c r="C17" s="220" t="s">
        <v>1746</v>
      </c>
      <c r="D17" s="220" t="s">
        <v>1757</v>
      </c>
      <c r="E17" s="220">
        <v>234</v>
      </c>
      <c r="F17" s="220" t="s">
        <v>1748</v>
      </c>
      <c r="G17" s="220" t="s">
        <v>1749</v>
      </c>
      <c r="H17" s="220" t="s">
        <v>1750</v>
      </c>
      <c r="I17" s="220" t="s">
        <v>1751</v>
      </c>
      <c r="J17" s="225" t="s">
        <v>41</v>
      </c>
      <c r="K17" s="94" t="s">
        <v>41</v>
      </c>
      <c r="L17" s="94" t="s">
        <v>41</v>
      </c>
      <c r="M17" s="94" t="s">
        <v>41</v>
      </c>
      <c r="N17" s="94" t="s">
        <v>41</v>
      </c>
      <c r="O17" s="94" t="s">
        <v>41</v>
      </c>
      <c r="P17" s="94" t="s">
        <v>41</v>
      </c>
      <c r="Q17" s="94" t="s">
        <v>41</v>
      </c>
      <c r="R17" s="94" t="s">
        <v>41</v>
      </c>
      <c r="S17" s="94" t="s">
        <v>41</v>
      </c>
      <c r="T17" s="94" t="s">
        <v>17</v>
      </c>
      <c r="U17" s="94" t="s">
        <v>41</v>
      </c>
      <c r="V17" s="94" t="s">
        <v>41</v>
      </c>
      <c r="W17" s="94" t="s">
        <v>20</v>
      </c>
      <c r="X17" s="94" t="s">
        <v>21</v>
      </c>
      <c r="Y17" s="94" t="s">
        <v>41</v>
      </c>
      <c r="Z17" s="95" t="s">
        <v>41</v>
      </c>
      <c r="AA17" s="140" t="s">
        <v>102</v>
      </c>
      <c r="AB17" s="236" t="s">
        <v>1795</v>
      </c>
      <c r="AC17" s="232"/>
      <c r="AD17" s="232"/>
      <c r="AE17" s="232"/>
      <c r="AF17" s="232" t="s">
        <v>1759</v>
      </c>
    </row>
    <row r="18" spans="1:32" s="142" customFormat="1" ht="42" customHeight="1" x14ac:dyDescent="0.3">
      <c r="A18" s="218" t="s">
        <v>1796</v>
      </c>
      <c r="B18" s="219" t="s">
        <v>1797</v>
      </c>
      <c r="C18" s="220" t="s">
        <v>1746</v>
      </c>
      <c r="D18" s="220" t="s">
        <v>1757</v>
      </c>
      <c r="E18" s="220">
        <v>234</v>
      </c>
      <c r="F18" s="220" t="s">
        <v>1748</v>
      </c>
      <c r="G18" s="220" t="s">
        <v>1749</v>
      </c>
      <c r="H18" s="220" t="s">
        <v>1750</v>
      </c>
      <c r="I18" s="220" t="s">
        <v>1751</v>
      </c>
      <c r="J18" s="225" t="s">
        <v>41</v>
      </c>
      <c r="K18" s="94" t="s">
        <v>41</v>
      </c>
      <c r="L18" s="94" t="s">
        <v>41</v>
      </c>
      <c r="M18" s="94" t="s">
        <v>10</v>
      </c>
      <c r="N18" s="94" t="s">
        <v>41</v>
      </c>
      <c r="O18" s="94" t="s">
        <v>41</v>
      </c>
      <c r="P18" s="94" t="s">
        <v>41</v>
      </c>
      <c r="Q18" s="94" t="s">
        <v>41</v>
      </c>
      <c r="R18" s="94" t="s">
        <v>41</v>
      </c>
      <c r="S18" s="94" t="s">
        <v>41</v>
      </c>
      <c r="T18" s="94" t="s">
        <v>41</v>
      </c>
      <c r="U18" s="94" t="s">
        <v>41</v>
      </c>
      <c r="V18" s="94" t="s">
        <v>41</v>
      </c>
      <c r="W18" s="94" t="s">
        <v>41</v>
      </c>
      <c r="X18" s="94" t="s">
        <v>41</v>
      </c>
      <c r="Y18" s="94" t="s">
        <v>41</v>
      </c>
      <c r="Z18" s="95" t="s">
        <v>41</v>
      </c>
      <c r="AA18" s="140" t="s">
        <v>102</v>
      </c>
      <c r="AB18" s="233" t="s">
        <v>1798</v>
      </c>
      <c r="AC18" s="232"/>
      <c r="AD18" s="232"/>
      <c r="AE18" s="232"/>
      <c r="AF18" s="232" t="s">
        <v>1759</v>
      </c>
    </row>
    <row r="19" spans="1:32" s="142" customFormat="1" ht="51.75" customHeight="1" x14ac:dyDescent="0.3">
      <c r="A19" s="218" t="s">
        <v>1799</v>
      </c>
      <c r="B19" s="219" t="s">
        <v>1800</v>
      </c>
      <c r="C19" s="220" t="s">
        <v>1746</v>
      </c>
      <c r="D19" s="220" t="s">
        <v>1757</v>
      </c>
      <c r="E19" s="220">
        <v>234</v>
      </c>
      <c r="F19" s="220" t="s">
        <v>1748</v>
      </c>
      <c r="G19" s="220" t="s">
        <v>1749</v>
      </c>
      <c r="H19" s="220" t="s">
        <v>1750</v>
      </c>
      <c r="I19" s="220" t="s">
        <v>1751</v>
      </c>
      <c r="J19" s="225" t="s">
        <v>41</v>
      </c>
      <c r="K19" s="94" t="s">
        <v>41</v>
      </c>
      <c r="L19" s="94" t="s">
        <v>41</v>
      </c>
      <c r="M19" s="94" t="s">
        <v>10</v>
      </c>
      <c r="N19" s="94" t="s">
        <v>41</v>
      </c>
      <c r="O19" s="94" t="s">
        <v>41</v>
      </c>
      <c r="P19" s="94" t="s">
        <v>41</v>
      </c>
      <c r="Q19" s="94" t="s">
        <v>41</v>
      </c>
      <c r="R19" s="94" t="s">
        <v>41</v>
      </c>
      <c r="S19" s="94" t="s">
        <v>41</v>
      </c>
      <c r="T19" s="94" t="s">
        <v>41</v>
      </c>
      <c r="U19" s="94" t="s">
        <v>41</v>
      </c>
      <c r="V19" s="94" t="s">
        <v>41</v>
      </c>
      <c r="W19" s="94" t="s">
        <v>41</v>
      </c>
      <c r="X19" s="94" t="s">
        <v>41</v>
      </c>
      <c r="Y19" s="94" t="s">
        <v>41</v>
      </c>
      <c r="Z19" s="95" t="s">
        <v>41</v>
      </c>
      <c r="AA19" s="140" t="s">
        <v>102</v>
      </c>
      <c r="AB19" s="236" t="s">
        <v>1801</v>
      </c>
      <c r="AC19" s="232"/>
      <c r="AD19" s="232"/>
      <c r="AE19" s="232"/>
      <c r="AF19" s="232" t="s">
        <v>1759</v>
      </c>
    </row>
    <row r="20" spans="1:32" s="142" customFormat="1" ht="211.5" customHeight="1" x14ac:dyDescent="0.3">
      <c r="A20" s="218" t="s">
        <v>1802</v>
      </c>
      <c r="B20" s="219" t="s">
        <v>1803</v>
      </c>
      <c r="C20" s="221" t="s">
        <v>1804</v>
      </c>
      <c r="D20" s="221" t="s">
        <v>1757</v>
      </c>
      <c r="E20" s="220">
        <v>447</v>
      </c>
      <c r="F20" s="221" t="s">
        <v>1805</v>
      </c>
      <c r="G20" s="220" t="s">
        <v>1749</v>
      </c>
      <c r="H20" s="220" t="s">
        <v>700</v>
      </c>
      <c r="I20" s="220" t="s">
        <v>1751</v>
      </c>
      <c r="J20" s="225" t="s">
        <v>41</v>
      </c>
      <c r="K20" s="94" t="s">
        <v>41</v>
      </c>
      <c r="L20" s="94" t="s">
        <v>41</v>
      </c>
      <c r="M20" s="94" t="s">
        <v>10</v>
      </c>
      <c r="N20" s="94" t="s">
        <v>41</v>
      </c>
      <c r="O20" s="94" t="s">
        <v>41</v>
      </c>
      <c r="P20" s="94" t="s">
        <v>41</v>
      </c>
      <c r="Q20" s="94" t="s">
        <v>14</v>
      </c>
      <c r="R20" s="94" t="s">
        <v>15</v>
      </c>
      <c r="S20" s="94" t="s">
        <v>16</v>
      </c>
      <c r="T20" s="94" t="s">
        <v>41</v>
      </c>
      <c r="U20" s="94" t="s">
        <v>41</v>
      </c>
      <c r="V20" s="94" t="s">
        <v>41</v>
      </c>
      <c r="W20" s="94" t="s">
        <v>41</v>
      </c>
      <c r="X20" s="94" t="s">
        <v>41</v>
      </c>
      <c r="Y20" s="94" t="s">
        <v>22</v>
      </c>
      <c r="Z20" s="95" t="s">
        <v>23</v>
      </c>
      <c r="AA20" s="140" t="s">
        <v>102</v>
      </c>
      <c r="AB20" s="236" t="s">
        <v>1806</v>
      </c>
      <c r="AC20" s="232"/>
      <c r="AD20" s="232"/>
      <c r="AE20" s="232"/>
      <c r="AF20" s="232" t="s">
        <v>1807</v>
      </c>
    </row>
    <row r="21" spans="1:32" s="142" customFormat="1" ht="210.75" customHeight="1" x14ac:dyDescent="0.3">
      <c r="A21" s="218" t="s">
        <v>1808</v>
      </c>
      <c r="B21" s="219" t="s">
        <v>1809</v>
      </c>
      <c r="C21" s="221" t="s">
        <v>1804</v>
      </c>
      <c r="D21" s="221" t="s">
        <v>1747</v>
      </c>
      <c r="E21" s="220">
        <v>447</v>
      </c>
      <c r="F21" s="221" t="s">
        <v>1805</v>
      </c>
      <c r="G21" s="220" t="s">
        <v>1749</v>
      </c>
      <c r="H21" s="220" t="s">
        <v>700</v>
      </c>
      <c r="I21" s="221" t="s">
        <v>1751</v>
      </c>
      <c r="J21" s="225" t="s">
        <v>41</v>
      </c>
      <c r="K21" s="94" t="s">
        <v>41</v>
      </c>
      <c r="L21" s="94" t="s">
        <v>41</v>
      </c>
      <c r="M21" s="94" t="s">
        <v>10</v>
      </c>
      <c r="N21" s="94" t="s">
        <v>41</v>
      </c>
      <c r="O21" s="94" t="s">
        <v>41</v>
      </c>
      <c r="P21" s="94" t="s">
        <v>41</v>
      </c>
      <c r="Q21" s="94" t="s">
        <v>14</v>
      </c>
      <c r="R21" s="94" t="s">
        <v>41</v>
      </c>
      <c r="S21" s="94" t="s">
        <v>16</v>
      </c>
      <c r="T21" s="94" t="s">
        <v>41</v>
      </c>
      <c r="U21" s="94" t="s">
        <v>41</v>
      </c>
      <c r="V21" s="94" t="s">
        <v>41</v>
      </c>
      <c r="W21" s="94" t="s">
        <v>41</v>
      </c>
      <c r="X21" s="94" t="s">
        <v>41</v>
      </c>
      <c r="Y21" s="94" t="s">
        <v>22</v>
      </c>
      <c r="Z21" s="95" t="s">
        <v>23</v>
      </c>
      <c r="AA21" s="140" t="s">
        <v>102</v>
      </c>
      <c r="AB21" s="237" t="s">
        <v>1810</v>
      </c>
      <c r="AC21" s="238"/>
      <c r="AD21" s="232"/>
      <c r="AE21" s="232"/>
      <c r="AF21" s="232" t="s">
        <v>1811</v>
      </c>
    </row>
    <row r="22" spans="1:32" s="142" customFormat="1" ht="102" customHeight="1" x14ac:dyDescent="0.3">
      <c r="A22" s="218" t="s">
        <v>1812</v>
      </c>
      <c r="B22" s="219" t="s">
        <v>1813</v>
      </c>
      <c r="C22" s="221" t="s">
        <v>1804</v>
      </c>
      <c r="D22" s="221" t="s">
        <v>1747</v>
      </c>
      <c r="E22" s="220">
        <v>447</v>
      </c>
      <c r="F22" s="221" t="s">
        <v>1805</v>
      </c>
      <c r="G22" s="220" t="s">
        <v>1749</v>
      </c>
      <c r="H22" s="220" t="s">
        <v>700</v>
      </c>
      <c r="I22" s="221" t="s">
        <v>1751</v>
      </c>
      <c r="J22" s="225" t="s">
        <v>41</v>
      </c>
      <c r="K22" s="94" t="s">
        <v>41</v>
      </c>
      <c r="L22" s="94" t="s">
        <v>41</v>
      </c>
      <c r="M22" s="94" t="s">
        <v>41</v>
      </c>
      <c r="N22" s="94" t="s">
        <v>41</v>
      </c>
      <c r="O22" s="94" t="s">
        <v>41</v>
      </c>
      <c r="P22" s="94" t="s">
        <v>41</v>
      </c>
      <c r="Q22" s="94" t="s">
        <v>14</v>
      </c>
      <c r="R22" s="94" t="s">
        <v>41</v>
      </c>
      <c r="S22" s="94" t="s">
        <v>16</v>
      </c>
      <c r="T22" s="94" t="s">
        <v>41</v>
      </c>
      <c r="U22" s="94" t="s">
        <v>41</v>
      </c>
      <c r="V22" s="94" t="s">
        <v>41</v>
      </c>
      <c r="W22" s="94" t="s">
        <v>41</v>
      </c>
      <c r="X22" s="94" t="s">
        <v>41</v>
      </c>
      <c r="Y22" s="94" t="s">
        <v>41</v>
      </c>
      <c r="Z22" s="95" t="s">
        <v>23</v>
      </c>
      <c r="AA22" s="140" t="s">
        <v>102</v>
      </c>
      <c r="AB22" s="239" t="s">
        <v>1814</v>
      </c>
      <c r="AC22" s="240"/>
      <c r="AD22" s="232"/>
      <c r="AE22" s="232"/>
      <c r="AF22" s="232" t="s">
        <v>1815</v>
      </c>
    </row>
    <row r="23" spans="1:32" s="142" customFormat="1" ht="210.75" customHeight="1" x14ac:dyDescent="0.3">
      <c r="A23" s="218" t="s">
        <v>1816</v>
      </c>
      <c r="B23" s="219" t="s">
        <v>1817</v>
      </c>
      <c r="C23" s="221" t="s">
        <v>1804</v>
      </c>
      <c r="D23" s="221" t="s">
        <v>1747</v>
      </c>
      <c r="E23" s="220">
        <v>447</v>
      </c>
      <c r="F23" s="221" t="s">
        <v>1805</v>
      </c>
      <c r="G23" s="220" t="s">
        <v>1749</v>
      </c>
      <c r="H23" s="220" t="s">
        <v>700</v>
      </c>
      <c r="I23" s="221" t="s">
        <v>1751</v>
      </c>
      <c r="J23" s="225" t="s">
        <v>41</v>
      </c>
      <c r="K23" s="94" t="s">
        <v>41</v>
      </c>
      <c r="L23" s="94" t="s">
        <v>41</v>
      </c>
      <c r="M23" s="94" t="s">
        <v>10</v>
      </c>
      <c r="N23" s="94" t="s">
        <v>41</v>
      </c>
      <c r="O23" s="94" t="s">
        <v>41</v>
      </c>
      <c r="P23" s="94" t="s">
        <v>41</v>
      </c>
      <c r="Q23" s="94" t="s">
        <v>14</v>
      </c>
      <c r="R23" s="94" t="s">
        <v>15</v>
      </c>
      <c r="S23" s="94" t="s">
        <v>16</v>
      </c>
      <c r="T23" s="94" t="s">
        <v>41</v>
      </c>
      <c r="U23" s="94" t="s">
        <v>41</v>
      </c>
      <c r="V23" s="94" t="s">
        <v>41</v>
      </c>
      <c r="W23" s="94" t="s">
        <v>41</v>
      </c>
      <c r="X23" s="94" t="s">
        <v>41</v>
      </c>
      <c r="Y23" s="94" t="s">
        <v>41</v>
      </c>
      <c r="Z23" s="95" t="s">
        <v>23</v>
      </c>
      <c r="AA23" s="140" t="s">
        <v>102</v>
      </c>
      <c r="AB23" s="236" t="s">
        <v>1818</v>
      </c>
      <c r="AC23" s="232"/>
      <c r="AD23" s="232"/>
      <c r="AE23" s="232"/>
      <c r="AF23" s="232" t="s">
        <v>1819</v>
      </c>
    </row>
    <row r="24" spans="1:32" s="142" customFormat="1" ht="139.5" customHeight="1" x14ac:dyDescent="0.3">
      <c r="A24" s="218" t="s">
        <v>1820</v>
      </c>
      <c r="B24" s="219" t="s">
        <v>1821</v>
      </c>
      <c r="C24" s="221" t="s">
        <v>1804</v>
      </c>
      <c r="D24" s="221" t="s">
        <v>1747</v>
      </c>
      <c r="E24" s="220">
        <v>447</v>
      </c>
      <c r="F24" s="221" t="s">
        <v>1805</v>
      </c>
      <c r="G24" s="220" t="s">
        <v>1749</v>
      </c>
      <c r="H24" s="220" t="s">
        <v>700</v>
      </c>
      <c r="I24" s="221" t="s">
        <v>1751</v>
      </c>
      <c r="J24" s="225" t="s">
        <v>41</v>
      </c>
      <c r="K24" s="94" t="s">
        <v>41</v>
      </c>
      <c r="L24" s="94" t="s">
        <v>41</v>
      </c>
      <c r="M24" s="94" t="s">
        <v>41</v>
      </c>
      <c r="N24" s="94" t="s">
        <v>41</v>
      </c>
      <c r="O24" s="94" t="s">
        <v>41</v>
      </c>
      <c r="P24" s="94" t="s">
        <v>41</v>
      </c>
      <c r="Q24" s="94" t="s">
        <v>14</v>
      </c>
      <c r="R24" s="94" t="s">
        <v>15</v>
      </c>
      <c r="S24" s="94" t="s">
        <v>41</v>
      </c>
      <c r="T24" s="94" t="s">
        <v>41</v>
      </c>
      <c r="U24" s="94" t="s">
        <v>41</v>
      </c>
      <c r="V24" s="94" t="s">
        <v>41</v>
      </c>
      <c r="W24" s="94" t="s">
        <v>41</v>
      </c>
      <c r="X24" s="94" t="s">
        <v>41</v>
      </c>
      <c r="Y24" s="94" t="s">
        <v>41</v>
      </c>
      <c r="Z24" s="95" t="s">
        <v>23</v>
      </c>
      <c r="AA24" s="140" t="s">
        <v>102</v>
      </c>
      <c r="AB24" s="229" t="s">
        <v>1822</v>
      </c>
      <c r="AC24" s="232"/>
      <c r="AD24" s="232"/>
      <c r="AE24" s="232"/>
      <c r="AF24" s="232" t="s">
        <v>1823</v>
      </c>
    </row>
    <row r="25" spans="1:32" s="142" customFormat="1" ht="165" customHeight="1" x14ac:dyDescent="0.3">
      <c r="A25" s="218" t="s">
        <v>1824</v>
      </c>
      <c r="B25" s="219" t="s">
        <v>1825</v>
      </c>
      <c r="C25" s="221" t="s">
        <v>1804</v>
      </c>
      <c r="D25" s="221" t="s">
        <v>1747</v>
      </c>
      <c r="E25" s="220">
        <v>447</v>
      </c>
      <c r="F25" s="221" t="s">
        <v>1805</v>
      </c>
      <c r="G25" s="220" t="s">
        <v>1749</v>
      </c>
      <c r="H25" s="220" t="s">
        <v>700</v>
      </c>
      <c r="I25" s="221" t="s">
        <v>1751</v>
      </c>
      <c r="J25" s="225" t="s">
        <v>41</v>
      </c>
      <c r="K25" s="94" t="s">
        <v>41</v>
      </c>
      <c r="L25" s="94" t="s">
        <v>41</v>
      </c>
      <c r="M25" s="94" t="s">
        <v>41</v>
      </c>
      <c r="N25" s="94" t="s">
        <v>41</v>
      </c>
      <c r="O25" s="94" t="s">
        <v>41</v>
      </c>
      <c r="P25" s="94" t="s">
        <v>41</v>
      </c>
      <c r="Q25" s="94" t="s">
        <v>14</v>
      </c>
      <c r="R25" s="94" t="s">
        <v>15</v>
      </c>
      <c r="S25" s="94" t="s">
        <v>41</v>
      </c>
      <c r="T25" s="94" t="s">
        <v>41</v>
      </c>
      <c r="U25" s="94" t="s">
        <v>41</v>
      </c>
      <c r="V25" s="94" t="s">
        <v>41</v>
      </c>
      <c r="W25" s="94" t="s">
        <v>41</v>
      </c>
      <c r="X25" s="94" t="s">
        <v>41</v>
      </c>
      <c r="Y25" s="94" t="s">
        <v>41</v>
      </c>
      <c r="Z25" s="95" t="s">
        <v>23</v>
      </c>
      <c r="AA25" s="140" t="s">
        <v>102</v>
      </c>
      <c r="AB25" s="241" t="s">
        <v>1826</v>
      </c>
      <c r="AC25" s="232"/>
      <c r="AD25" s="232"/>
      <c r="AE25" s="232"/>
      <c r="AF25" s="232" t="s">
        <v>1827</v>
      </c>
    </row>
    <row r="26" spans="1:32" s="142" customFormat="1" ht="180" customHeight="1" x14ac:dyDescent="0.3">
      <c r="A26" s="218" t="s">
        <v>1828</v>
      </c>
      <c r="B26" s="219" t="s">
        <v>1829</v>
      </c>
      <c r="C26" s="221" t="s">
        <v>1804</v>
      </c>
      <c r="D26" s="221" t="s">
        <v>1757</v>
      </c>
      <c r="E26" s="220">
        <v>447</v>
      </c>
      <c r="F26" s="221" t="s">
        <v>1805</v>
      </c>
      <c r="G26" s="220" t="s">
        <v>1749</v>
      </c>
      <c r="H26" s="220" t="s">
        <v>700</v>
      </c>
      <c r="I26" s="221" t="s">
        <v>1751</v>
      </c>
      <c r="J26" s="225" t="s">
        <v>41</v>
      </c>
      <c r="K26" s="94" t="s">
        <v>41</v>
      </c>
      <c r="L26" s="94" t="s">
        <v>41</v>
      </c>
      <c r="M26" s="94" t="s">
        <v>41</v>
      </c>
      <c r="N26" s="94" t="s">
        <v>41</v>
      </c>
      <c r="O26" s="94" t="s">
        <v>41</v>
      </c>
      <c r="P26" s="94" t="s">
        <v>41</v>
      </c>
      <c r="Q26" s="94" t="s">
        <v>14</v>
      </c>
      <c r="R26" s="94" t="s">
        <v>15</v>
      </c>
      <c r="S26" s="94" t="s">
        <v>16</v>
      </c>
      <c r="T26" s="94" t="s">
        <v>41</v>
      </c>
      <c r="U26" s="94" t="s">
        <v>41</v>
      </c>
      <c r="V26" s="94" t="s">
        <v>41</v>
      </c>
      <c r="W26" s="94" t="s">
        <v>41</v>
      </c>
      <c r="X26" s="94" t="s">
        <v>41</v>
      </c>
      <c r="Y26" s="94" t="s">
        <v>41</v>
      </c>
      <c r="Z26" s="95" t="s">
        <v>23</v>
      </c>
      <c r="AA26" s="140" t="s">
        <v>102</v>
      </c>
      <c r="AB26" s="229" t="s">
        <v>1830</v>
      </c>
      <c r="AC26" s="232" t="s">
        <v>1831</v>
      </c>
      <c r="AD26" s="232"/>
      <c r="AE26" s="232"/>
      <c r="AF26" s="232" t="s">
        <v>1832</v>
      </c>
    </row>
    <row r="27" spans="1:32" s="142" customFormat="1" ht="141" customHeight="1" x14ac:dyDescent="0.3">
      <c r="A27" s="218" t="s">
        <v>1833</v>
      </c>
      <c r="B27" s="219" t="s">
        <v>1834</v>
      </c>
      <c r="C27" s="221" t="s">
        <v>1804</v>
      </c>
      <c r="D27" s="221" t="s">
        <v>1757</v>
      </c>
      <c r="E27" s="220">
        <v>447</v>
      </c>
      <c r="F27" s="221" t="s">
        <v>1805</v>
      </c>
      <c r="G27" s="220" t="s">
        <v>1749</v>
      </c>
      <c r="H27" s="220" t="s">
        <v>700</v>
      </c>
      <c r="I27" s="221" t="s">
        <v>1751</v>
      </c>
      <c r="J27" s="225" t="s">
        <v>41</v>
      </c>
      <c r="K27" s="94" t="s">
        <v>41</v>
      </c>
      <c r="L27" s="94" t="s">
        <v>41</v>
      </c>
      <c r="M27" s="94" t="s">
        <v>41</v>
      </c>
      <c r="N27" s="94" t="s">
        <v>41</v>
      </c>
      <c r="O27" s="94" t="s">
        <v>41</v>
      </c>
      <c r="P27" s="94" t="s">
        <v>41</v>
      </c>
      <c r="Q27" s="94" t="s">
        <v>14</v>
      </c>
      <c r="R27" s="94" t="s">
        <v>15</v>
      </c>
      <c r="S27" s="94" t="s">
        <v>16</v>
      </c>
      <c r="T27" s="94" t="s">
        <v>41</v>
      </c>
      <c r="U27" s="94" t="s">
        <v>41</v>
      </c>
      <c r="V27" s="94" t="s">
        <v>41</v>
      </c>
      <c r="W27" s="94" t="s">
        <v>41</v>
      </c>
      <c r="X27" s="94" t="s">
        <v>41</v>
      </c>
      <c r="Y27" s="94" t="s">
        <v>41</v>
      </c>
      <c r="Z27" s="95" t="s">
        <v>23</v>
      </c>
      <c r="AA27" s="140" t="s">
        <v>102</v>
      </c>
      <c r="AB27" s="229" t="s">
        <v>1835</v>
      </c>
      <c r="AC27" s="232"/>
      <c r="AD27" s="232"/>
      <c r="AE27" s="232"/>
      <c r="AF27" s="232" t="s">
        <v>1836</v>
      </c>
    </row>
    <row r="28" spans="1:32" s="142" customFormat="1" ht="138" customHeight="1" x14ac:dyDescent="0.3">
      <c r="A28" s="218" t="s">
        <v>1837</v>
      </c>
      <c r="B28" s="219" t="s">
        <v>1838</v>
      </c>
      <c r="C28" s="221" t="s">
        <v>1804</v>
      </c>
      <c r="D28" s="221" t="s">
        <v>1757</v>
      </c>
      <c r="E28" s="220">
        <v>447</v>
      </c>
      <c r="F28" s="221" t="s">
        <v>1805</v>
      </c>
      <c r="G28" s="220" t="s">
        <v>1749</v>
      </c>
      <c r="H28" s="220" t="s">
        <v>700</v>
      </c>
      <c r="I28" s="221" t="s">
        <v>1751</v>
      </c>
      <c r="J28" s="225" t="s">
        <v>41</v>
      </c>
      <c r="K28" s="94" t="s">
        <v>41</v>
      </c>
      <c r="L28" s="94" t="s">
        <v>41</v>
      </c>
      <c r="M28" s="94" t="s">
        <v>41</v>
      </c>
      <c r="N28" s="94" t="s">
        <v>41</v>
      </c>
      <c r="O28" s="94" t="s">
        <v>41</v>
      </c>
      <c r="P28" s="94" t="s">
        <v>41</v>
      </c>
      <c r="Q28" s="94" t="s">
        <v>14</v>
      </c>
      <c r="R28" s="94" t="s">
        <v>15</v>
      </c>
      <c r="S28" s="94" t="s">
        <v>16</v>
      </c>
      <c r="T28" s="94" t="s">
        <v>41</v>
      </c>
      <c r="U28" s="94" t="s">
        <v>41</v>
      </c>
      <c r="V28" s="94" t="s">
        <v>41</v>
      </c>
      <c r="W28" s="94" t="s">
        <v>41</v>
      </c>
      <c r="X28" s="94" t="s">
        <v>41</v>
      </c>
      <c r="Y28" s="94" t="s">
        <v>41</v>
      </c>
      <c r="Z28" s="95" t="s">
        <v>23</v>
      </c>
      <c r="AA28" s="140" t="s">
        <v>102</v>
      </c>
      <c r="AB28" s="141" t="s">
        <v>1839</v>
      </c>
      <c r="AC28" s="232"/>
      <c r="AD28" s="232"/>
      <c r="AE28" s="232"/>
      <c r="AF28" s="232" t="s">
        <v>1840</v>
      </c>
    </row>
    <row r="29" spans="1:32" s="142" customFormat="1" ht="189.75" customHeight="1" x14ac:dyDescent="0.3">
      <c r="A29" s="218" t="s">
        <v>1841</v>
      </c>
      <c r="B29" s="219" t="s">
        <v>1842</v>
      </c>
      <c r="C29" s="221" t="s">
        <v>1804</v>
      </c>
      <c r="D29" s="221" t="s">
        <v>1757</v>
      </c>
      <c r="E29" s="220">
        <v>447</v>
      </c>
      <c r="F29" s="221" t="s">
        <v>1805</v>
      </c>
      <c r="G29" s="220" t="s">
        <v>1749</v>
      </c>
      <c r="H29" s="220" t="s">
        <v>700</v>
      </c>
      <c r="I29" s="221" t="s">
        <v>1751</v>
      </c>
      <c r="J29" s="225" t="s">
        <v>41</v>
      </c>
      <c r="K29" s="94" t="s">
        <v>41</v>
      </c>
      <c r="L29" s="94" t="s">
        <v>41</v>
      </c>
      <c r="M29" s="94" t="s">
        <v>41</v>
      </c>
      <c r="N29" s="94" t="s">
        <v>41</v>
      </c>
      <c r="O29" s="94" t="s">
        <v>41</v>
      </c>
      <c r="P29" s="94" t="s">
        <v>41</v>
      </c>
      <c r="Q29" s="94" t="s">
        <v>14</v>
      </c>
      <c r="R29" s="94" t="s">
        <v>15</v>
      </c>
      <c r="S29" s="94" t="s">
        <v>16</v>
      </c>
      <c r="T29" s="94" t="s">
        <v>41</v>
      </c>
      <c r="U29" s="94" t="s">
        <v>41</v>
      </c>
      <c r="V29" s="94" t="s">
        <v>41</v>
      </c>
      <c r="W29" s="94" t="s">
        <v>41</v>
      </c>
      <c r="X29" s="94" t="s">
        <v>41</v>
      </c>
      <c r="Y29" s="94" t="s">
        <v>41</v>
      </c>
      <c r="Z29" s="95" t="s">
        <v>23</v>
      </c>
      <c r="AA29" s="140" t="s">
        <v>102</v>
      </c>
      <c r="AB29" s="242" t="s">
        <v>1843</v>
      </c>
      <c r="AC29" s="232"/>
      <c r="AD29" s="232"/>
      <c r="AE29" s="232"/>
      <c r="AF29" s="232" t="s">
        <v>1844</v>
      </c>
    </row>
    <row r="30" spans="1:32" s="142" customFormat="1" ht="174" customHeight="1" x14ac:dyDescent="0.3">
      <c r="A30" s="218" t="s">
        <v>1845</v>
      </c>
      <c r="B30" s="219" t="s">
        <v>1846</v>
      </c>
      <c r="C30" s="221" t="s">
        <v>1804</v>
      </c>
      <c r="D30" s="221" t="s">
        <v>1747</v>
      </c>
      <c r="E30" s="220">
        <v>447</v>
      </c>
      <c r="F30" s="221" t="s">
        <v>1805</v>
      </c>
      <c r="G30" s="220" t="s">
        <v>1749</v>
      </c>
      <c r="H30" s="220" t="s">
        <v>700</v>
      </c>
      <c r="I30" s="221" t="s">
        <v>1751</v>
      </c>
      <c r="J30" s="225" t="s">
        <v>41</v>
      </c>
      <c r="K30" s="94" t="s">
        <v>41</v>
      </c>
      <c r="L30" s="94" t="s">
        <v>41</v>
      </c>
      <c r="M30" s="94" t="s">
        <v>41</v>
      </c>
      <c r="N30" s="94" t="s">
        <v>41</v>
      </c>
      <c r="O30" s="94" t="s">
        <v>41</v>
      </c>
      <c r="P30" s="94" t="s">
        <v>41</v>
      </c>
      <c r="Q30" s="94" t="s">
        <v>14</v>
      </c>
      <c r="R30" s="94" t="s">
        <v>41</v>
      </c>
      <c r="S30" s="94" t="s">
        <v>16</v>
      </c>
      <c r="T30" s="94" t="s">
        <v>41</v>
      </c>
      <c r="U30" s="94" t="s">
        <v>41</v>
      </c>
      <c r="V30" s="94" t="s">
        <v>19</v>
      </c>
      <c r="W30" s="94" t="s">
        <v>41</v>
      </c>
      <c r="X30" s="94" t="s">
        <v>41</v>
      </c>
      <c r="Y30" s="94" t="s">
        <v>41</v>
      </c>
      <c r="Z30" s="95" t="s">
        <v>23</v>
      </c>
      <c r="AA30" s="140" t="s">
        <v>102</v>
      </c>
      <c r="AB30" s="242" t="s">
        <v>1847</v>
      </c>
      <c r="AC30" s="232"/>
      <c r="AD30" s="232"/>
      <c r="AE30" s="232"/>
      <c r="AF30" s="232" t="s">
        <v>1848</v>
      </c>
    </row>
    <row r="31" spans="1:32" s="142" customFormat="1" ht="177.75" customHeight="1" x14ac:dyDescent="0.3">
      <c r="A31" s="218" t="s">
        <v>1849</v>
      </c>
      <c r="B31" s="219" t="s">
        <v>1850</v>
      </c>
      <c r="C31" s="221" t="s">
        <v>1804</v>
      </c>
      <c r="D31" s="221" t="s">
        <v>1757</v>
      </c>
      <c r="E31" s="220">
        <v>447</v>
      </c>
      <c r="F31" s="221" t="s">
        <v>1805</v>
      </c>
      <c r="G31" s="220" t="s">
        <v>1749</v>
      </c>
      <c r="H31" s="220" t="s">
        <v>700</v>
      </c>
      <c r="I31" s="221" t="s">
        <v>1751</v>
      </c>
      <c r="J31" s="225" t="s">
        <v>7</v>
      </c>
      <c r="K31" s="94" t="s">
        <v>41</v>
      </c>
      <c r="L31" s="94" t="s">
        <v>41</v>
      </c>
      <c r="M31" s="94" t="s">
        <v>10</v>
      </c>
      <c r="N31" s="94" t="s">
        <v>41</v>
      </c>
      <c r="O31" s="94" t="s">
        <v>41</v>
      </c>
      <c r="P31" s="94" t="s">
        <v>41</v>
      </c>
      <c r="Q31" s="94" t="s">
        <v>41</v>
      </c>
      <c r="R31" s="94" t="s">
        <v>41</v>
      </c>
      <c r="S31" s="94" t="s">
        <v>16</v>
      </c>
      <c r="T31" s="94" t="s">
        <v>41</v>
      </c>
      <c r="U31" s="94" t="s">
        <v>41</v>
      </c>
      <c r="V31" s="94" t="s">
        <v>41</v>
      </c>
      <c r="W31" s="94" t="s">
        <v>41</v>
      </c>
      <c r="X31" s="94" t="s">
        <v>41</v>
      </c>
      <c r="Y31" s="94" t="s">
        <v>41</v>
      </c>
      <c r="Z31" s="95" t="s">
        <v>23</v>
      </c>
      <c r="AA31" s="140" t="s">
        <v>102</v>
      </c>
      <c r="AB31" s="236" t="s">
        <v>1851</v>
      </c>
      <c r="AC31" s="232"/>
      <c r="AD31" s="232"/>
      <c r="AE31" s="232"/>
      <c r="AF31" s="232" t="s">
        <v>1852</v>
      </c>
    </row>
    <row r="32" spans="1:32" s="142" customFormat="1" ht="33" customHeight="1" x14ac:dyDescent="0.25">
      <c r="A32" s="218" t="s">
        <v>1853</v>
      </c>
      <c r="B32" s="228" t="s">
        <v>1854</v>
      </c>
      <c r="C32" s="221" t="s">
        <v>1855</v>
      </c>
      <c r="D32" s="220" t="s">
        <v>1747</v>
      </c>
      <c r="E32" s="221">
        <v>765</v>
      </c>
      <c r="F32" s="221" t="s">
        <v>1856</v>
      </c>
      <c r="G32" s="220" t="s">
        <v>1857</v>
      </c>
      <c r="H32" s="220" t="s">
        <v>295</v>
      </c>
      <c r="I32" s="220" t="s">
        <v>1858</v>
      </c>
      <c r="J32" s="225" t="s">
        <v>41</v>
      </c>
      <c r="K32" s="94" t="s">
        <v>41</v>
      </c>
      <c r="L32" s="94" t="s">
        <v>41</v>
      </c>
      <c r="M32" s="94" t="s">
        <v>41</v>
      </c>
      <c r="N32" s="94" t="s">
        <v>41</v>
      </c>
      <c r="O32" s="94" t="s">
        <v>41</v>
      </c>
      <c r="P32" s="94" t="s">
        <v>41</v>
      </c>
      <c r="Q32" s="94" t="s">
        <v>41</v>
      </c>
      <c r="R32" s="94" t="s">
        <v>41</v>
      </c>
      <c r="S32" s="94" t="s">
        <v>16</v>
      </c>
      <c r="T32" s="94" t="s">
        <v>41</v>
      </c>
      <c r="U32" s="94" t="s">
        <v>41</v>
      </c>
      <c r="V32" s="94" t="s">
        <v>41</v>
      </c>
      <c r="W32" s="94" t="s">
        <v>41</v>
      </c>
      <c r="X32" s="94" t="s">
        <v>41</v>
      </c>
      <c r="Y32" s="94" t="s">
        <v>41</v>
      </c>
      <c r="Z32" s="95" t="s">
        <v>41</v>
      </c>
      <c r="AA32" s="138">
        <v>0</v>
      </c>
      <c r="AB32" s="243" t="s">
        <v>1859</v>
      </c>
      <c r="AC32" s="232"/>
      <c r="AD32" s="232"/>
      <c r="AE32" s="232"/>
      <c r="AF32" s="232" t="s">
        <v>1860</v>
      </c>
    </row>
    <row r="33" spans="1:32" s="142" customFormat="1" ht="33.75" customHeight="1" x14ac:dyDescent="0.25">
      <c r="A33" s="218" t="s">
        <v>1861</v>
      </c>
      <c r="B33" s="228" t="s">
        <v>1862</v>
      </c>
      <c r="C33" s="221" t="s">
        <v>1855</v>
      </c>
      <c r="D33" s="220" t="s">
        <v>1863</v>
      </c>
      <c r="E33" s="221">
        <v>765</v>
      </c>
      <c r="F33" s="221" t="s">
        <v>1856</v>
      </c>
      <c r="G33" s="220" t="s">
        <v>1857</v>
      </c>
      <c r="H33" s="220" t="s">
        <v>295</v>
      </c>
      <c r="I33" s="220" t="s">
        <v>1858</v>
      </c>
      <c r="J33" s="225" t="s">
        <v>41</v>
      </c>
      <c r="K33" s="94" t="s">
        <v>41</v>
      </c>
      <c r="L33" s="94" t="s">
        <v>41</v>
      </c>
      <c r="M33" s="94" t="s">
        <v>41</v>
      </c>
      <c r="N33" s="94" t="s">
        <v>41</v>
      </c>
      <c r="O33" s="94" t="s">
        <v>41</v>
      </c>
      <c r="P33" s="94" t="s">
        <v>41</v>
      </c>
      <c r="Q33" s="94" t="s">
        <v>41</v>
      </c>
      <c r="R33" s="94" t="s">
        <v>41</v>
      </c>
      <c r="S33" s="94" t="s">
        <v>16</v>
      </c>
      <c r="T33" s="94" t="s">
        <v>41</v>
      </c>
      <c r="U33" s="94" t="s">
        <v>41</v>
      </c>
      <c r="V33" s="94" t="s">
        <v>41</v>
      </c>
      <c r="W33" s="94" t="s">
        <v>41</v>
      </c>
      <c r="X33" s="94" t="s">
        <v>41</v>
      </c>
      <c r="Y33" s="94" t="s">
        <v>41</v>
      </c>
      <c r="Z33" s="95" t="s">
        <v>41</v>
      </c>
      <c r="AA33" s="138">
        <v>0</v>
      </c>
      <c r="AB33" s="243" t="s">
        <v>1864</v>
      </c>
      <c r="AC33" s="232"/>
      <c r="AD33" s="232"/>
      <c r="AE33" s="232"/>
      <c r="AF33" s="232" t="s">
        <v>1865</v>
      </c>
    </row>
    <row r="34" spans="1:32" s="142" customFormat="1" ht="70.5" customHeight="1" x14ac:dyDescent="0.25">
      <c r="A34" s="218" t="s">
        <v>1866</v>
      </c>
      <c r="B34" s="228" t="s">
        <v>1867</v>
      </c>
      <c r="C34" s="221" t="s">
        <v>1855</v>
      </c>
      <c r="D34" s="220" t="s">
        <v>1757</v>
      </c>
      <c r="E34" s="221">
        <v>765</v>
      </c>
      <c r="F34" s="221" t="s">
        <v>1856</v>
      </c>
      <c r="G34" s="220" t="s">
        <v>1857</v>
      </c>
      <c r="H34" s="220" t="s">
        <v>295</v>
      </c>
      <c r="I34" s="220" t="s">
        <v>1858</v>
      </c>
      <c r="J34" s="225" t="s">
        <v>41</v>
      </c>
      <c r="K34" s="94" t="s">
        <v>41</v>
      </c>
      <c r="L34" s="94" t="s">
        <v>41</v>
      </c>
      <c r="M34" s="94" t="s">
        <v>10</v>
      </c>
      <c r="N34" s="94" t="s">
        <v>41</v>
      </c>
      <c r="O34" s="94" t="s">
        <v>41</v>
      </c>
      <c r="P34" s="94" t="s">
        <v>41</v>
      </c>
      <c r="Q34" s="94" t="s">
        <v>41</v>
      </c>
      <c r="R34" s="94" t="s">
        <v>41</v>
      </c>
      <c r="S34" s="94" t="s">
        <v>41</v>
      </c>
      <c r="T34" s="94" t="s">
        <v>41</v>
      </c>
      <c r="U34" s="94" t="s">
        <v>41</v>
      </c>
      <c r="V34" s="94" t="s">
        <v>41</v>
      </c>
      <c r="W34" s="94" t="s">
        <v>41</v>
      </c>
      <c r="X34" s="94" t="s">
        <v>41</v>
      </c>
      <c r="Y34" s="94" t="s">
        <v>41</v>
      </c>
      <c r="Z34" s="95" t="s">
        <v>41</v>
      </c>
      <c r="AA34" s="143">
        <v>0</v>
      </c>
      <c r="AB34" s="243" t="s">
        <v>1868</v>
      </c>
      <c r="AC34" s="232"/>
      <c r="AD34" s="232"/>
      <c r="AE34" s="232"/>
      <c r="AF34" s="232" t="s">
        <v>1865</v>
      </c>
    </row>
    <row r="35" spans="1:32" ht="25.5" customHeight="1" x14ac:dyDescent="0.25">
      <c r="A35" s="218" t="s">
        <v>1869</v>
      </c>
      <c r="B35" s="228" t="s">
        <v>1870</v>
      </c>
      <c r="C35" s="221" t="s">
        <v>1855</v>
      </c>
      <c r="D35" s="220" t="s">
        <v>1747</v>
      </c>
      <c r="E35" s="221">
        <v>765</v>
      </c>
      <c r="F35" s="221" t="s">
        <v>1856</v>
      </c>
      <c r="G35" s="220" t="s">
        <v>1857</v>
      </c>
      <c r="H35" s="220" t="s">
        <v>295</v>
      </c>
      <c r="I35" s="220" t="s">
        <v>1858</v>
      </c>
      <c r="J35" s="225" t="s">
        <v>41</v>
      </c>
      <c r="K35" s="94" t="s">
        <v>41</v>
      </c>
      <c r="L35" s="94" t="s">
        <v>41</v>
      </c>
      <c r="M35" s="94" t="s">
        <v>41</v>
      </c>
      <c r="N35" s="94" t="s">
        <v>41</v>
      </c>
      <c r="O35" s="94" t="s">
        <v>41</v>
      </c>
      <c r="P35" s="94" t="s">
        <v>41</v>
      </c>
      <c r="Q35" s="94" t="s">
        <v>41</v>
      </c>
      <c r="R35" s="94" t="s">
        <v>41</v>
      </c>
      <c r="S35" s="94" t="s">
        <v>16</v>
      </c>
      <c r="T35" s="94" t="s">
        <v>41</v>
      </c>
      <c r="U35" s="94" t="s">
        <v>41</v>
      </c>
      <c r="V35" s="94" t="s">
        <v>41</v>
      </c>
      <c r="W35" s="94" t="s">
        <v>41</v>
      </c>
      <c r="X35" s="94" t="s">
        <v>41</v>
      </c>
      <c r="Y35" s="94" t="s">
        <v>41</v>
      </c>
      <c r="Z35" s="95" t="s">
        <v>41</v>
      </c>
      <c r="AA35" s="143">
        <v>0</v>
      </c>
      <c r="AB35" s="243" t="s">
        <v>1859</v>
      </c>
      <c r="AC35" s="232"/>
      <c r="AD35" s="244"/>
      <c r="AE35" s="244"/>
      <c r="AF35" s="244" t="s">
        <v>1865</v>
      </c>
    </row>
    <row r="36" spans="1:32" ht="27.75" customHeight="1" x14ac:dyDescent="0.25">
      <c r="A36" s="218" t="s">
        <v>1871</v>
      </c>
      <c r="B36" s="228" t="s">
        <v>1872</v>
      </c>
      <c r="C36" s="221" t="s">
        <v>1855</v>
      </c>
      <c r="D36" s="220" t="s">
        <v>1747</v>
      </c>
      <c r="E36" s="221">
        <v>765</v>
      </c>
      <c r="F36" s="221" t="s">
        <v>1856</v>
      </c>
      <c r="G36" s="220" t="s">
        <v>1857</v>
      </c>
      <c r="H36" s="220" t="s">
        <v>295</v>
      </c>
      <c r="I36" s="220" t="s">
        <v>1858</v>
      </c>
      <c r="J36" s="225" t="s">
        <v>41</v>
      </c>
      <c r="K36" s="94" t="s">
        <v>41</v>
      </c>
      <c r="L36" s="94" t="s">
        <v>41</v>
      </c>
      <c r="M36" s="94" t="s">
        <v>41</v>
      </c>
      <c r="N36" s="94" t="s">
        <v>41</v>
      </c>
      <c r="O36" s="94" t="s">
        <v>41</v>
      </c>
      <c r="P36" s="94" t="s">
        <v>41</v>
      </c>
      <c r="Q36" s="94" t="s">
        <v>14</v>
      </c>
      <c r="R36" s="94" t="s">
        <v>41</v>
      </c>
      <c r="S36" s="94" t="s">
        <v>16</v>
      </c>
      <c r="T36" s="94" t="s">
        <v>41</v>
      </c>
      <c r="U36" s="94" t="s">
        <v>41</v>
      </c>
      <c r="V36" s="94" t="s">
        <v>41</v>
      </c>
      <c r="W36" s="94" t="s">
        <v>41</v>
      </c>
      <c r="X36" s="94" t="s">
        <v>41</v>
      </c>
      <c r="Y36" s="94" t="s">
        <v>41</v>
      </c>
      <c r="Z36" s="95" t="s">
        <v>41</v>
      </c>
      <c r="AA36" s="138">
        <v>0</v>
      </c>
      <c r="AB36" s="243" t="s">
        <v>1873</v>
      </c>
      <c r="AC36" s="232"/>
      <c r="AD36" s="244"/>
      <c r="AE36" s="244"/>
      <c r="AF36" s="244" t="s">
        <v>1865</v>
      </c>
    </row>
    <row r="37" spans="1:32" ht="91.5" customHeight="1" x14ac:dyDescent="0.25">
      <c r="A37" s="218" t="s">
        <v>1874</v>
      </c>
      <c r="B37" s="228" t="s">
        <v>1875</v>
      </c>
      <c r="C37" s="221" t="s">
        <v>1855</v>
      </c>
      <c r="D37" s="220" t="s">
        <v>1757</v>
      </c>
      <c r="E37" s="221">
        <v>765</v>
      </c>
      <c r="F37" s="221" t="s">
        <v>1856</v>
      </c>
      <c r="G37" s="220" t="s">
        <v>1857</v>
      </c>
      <c r="H37" s="220" t="s">
        <v>295</v>
      </c>
      <c r="I37" s="220" t="s">
        <v>1858</v>
      </c>
      <c r="J37" s="225" t="s">
        <v>41</v>
      </c>
      <c r="K37" s="94" t="s">
        <v>41</v>
      </c>
      <c r="L37" s="94" t="s">
        <v>41</v>
      </c>
      <c r="M37" s="94" t="s">
        <v>41</v>
      </c>
      <c r="N37" s="94" t="s">
        <v>41</v>
      </c>
      <c r="O37" s="94" t="s">
        <v>41</v>
      </c>
      <c r="P37" s="94" t="s">
        <v>13</v>
      </c>
      <c r="Q37" s="94" t="s">
        <v>41</v>
      </c>
      <c r="R37" s="94" t="s">
        <v>41</v>
      </c>
      <c r="S37" s="94" t="s">
        <v>16</v>
      </c>
      <c r="T37" s="94" t="s">
        <v>41</v>
      </c>
      <c r="U37" s="94" t="s">
        <v>41</v>
      </c>
      <c r="V37" s="94" t="s">
        <v>41</v>
      </c>
      <c r="W37" s="94" t="s">
        <v>41</v>
      </c>
      <c r="X37" s="94" t="s">
        <v>41</v>
      </c>
      <c r="Y37" s="94" t="s">
        <v>41</v>
      </c>
      <c r="Z37" s="95" t="s">
        <v>41</v>
      </c>
      <c r="AA37" s="138">
        <v>0</v>
      </c>
      <c r="AB37" s="243" t="s">
        <v>1876</v>
      </c>
      <c r="AC37" s="232"/>
      <c r="AD37" s="244"/>
      <c r="AE37" s="244"/>
      <c r="AF37" s="244" t="s">
        <v>1865</v>
      </c>
    </row>
    <row r="38" spans="1:32" ht="47.25" customHeight="1" x14ac:dyDescent="0.25">
      <c r="A38" s="218" t="s">
        <v>1877</v>
      </c>
      <c r="B38" s="228" t="s">
        <v>1878</v>
      </c>
      <c r="C38" s="221" t="s">
        <v>1855</v>
      </c>
      <c r="D38" s="220" t="s">
        <v>1879</v>
      </c>
      <c r="E38" s="221">
        <v>765</v>
      </c>
      <c r="F38" s="221" t="s">
        <v>1856</v>
      </c>
      <c r="G38" s="220" t="s">
        <v>1857</v>
      </c>
      <c r="H38" s="220" t="s">
        <v>295</v>
      </c>
      <c r="I38" s="220" t="s">
        <v>1858</v>
      </c>
      <c r="J38" s="225" t="s">
        <v>41</v>
      </c>
      <c r="K38" s="94" t="s">
        <v>41</v>
      </c>
      <c r="L38" s="94" t="s">
        <v>41</v>
      </c>
      <c r="M38" s="94" t="s">
        <v>10</v>
      </c>
      <c r="N38" s="94" t="s">
        <v>41</v>
      </c>
      <c r="O38" s="94" t="s">
        <v>41</v>
      </c>
      <c r="P38" s="94" t="s">
        <v>41</v>
      </c>
      <c r="Q38" s="94" t="s">
        <v>41</v>
      </c>
      <c r="R38" s="94" t="s">
        <v>41</v>
      </c>
      <c r="S38" s="94" t="s">
        <v>41</v>
      </c>
      <c r="T38" s="94" t="s">
        <v>41</v>
      </c>
      <c r="U38" s="94" t="s">
        <v>41</v>
      </c>
      <c r="V38" s="94" t="s">
        <v>41</v>
      </c>
      <c r="W38" s="94" t="s">
        <v>41</v>
      </c>
      <c r="X38" s="94" t="s">
        <v>41</v>
      </c>
      <c r="Y38" s="94" t="s">
        <v>41</v>
      </c>
      <c r="Z38" s="95" t="s">
        <v>41</v>
      </c>
      <c r="AA38" s="138">
        <v>0</v>
      </c>
      <c r="AB38" s="243" t="s">
        <v>1880</v>
      </c>
      <c r="AC38" s="232"/>
      <c r="AD38" s="244"/>
      <c r="AE38" s="244"/>
      <c r="AF38" s="244" t="s">
        <v>1865</v>
      </c>
    </row>
    <row r="39" spans="1:32" ht="52.8" x14ac:dyDescent="0.25">
      <c r="A39" s="218" t="s">
        <v>1881</v>
      </c>
      <c r="B39" s="228" t="s">
        <v>1882</v>
      </c>
      <c r="C39" s="221" t="s">
        <v>1855</v>
      </c>
      <c r="D39" s="220" t="s">
        <v>1747</v>
      </c>
      <c r="E39" s="221">
        <v>765</v>
      </c>
      <c r="F39" s="221" t="s">
        <v>1856</v>
      </c>
      <c r="G39" s="220" t="s">
        <v>1857</v>
      </c>
      <c r="H39" s="220" t="s">
        <v>295</v>
      </c>
      <c r="I39" s="220" t="s">
        <v>1858</v>
      </c>
      <c r="J39" s="225" t="s">
        <v>41</v>
      </c>
      <c r="K39" s="94" t="s">
        <v>41</v>
      </c>
      <c r="L39" s="94" t="s">
        <v>41</v>
      </c>
      <c r="M39" s="94" t="s">
        <v>41</v>
      </c>
      <c r="N39" s="94" t="s">
        <v>41</v>
      </c>
      <c r="O39" s="94" t="s">
        <v>41</v>
      </c>
      <c r="P39" s="94" t="s">
        <v>13</v>
      </c>
      <c r="Q39" s="94" t="s">
        <v>41</v>
      </c>
      <c r="R39" s="94" t="s">
        <v>41</v>
      </c>
      <c r="S39" s="94" t="s">
        <v>16</v>
      </c>
      <c r="T39" s="94" t="s">
        <v>41</v>
      </c>
      <c r="U39" s="94" t="s">
        <v>41</v>
      </c>
      <c r="V39" s="94" t="s">
        <v>41</v>
      </c>
      <c r="W39" s="94" t="s">
        <v>41</v>
      </c>
      <c r="X39" s="94" t="s">
        <v>41</v>
      </c>
      <c r="Y39" s="94" t="s">
        <v>41</v>
      </c>
      <c r="Z39" s="95" t="s">
        <v>41</v>
      </c>
      <c r="AA39" s="138">
        <v>0</v>
      </c>
      <c r="AB39" s="243" t="s">
        <v>1883</v>
      </c>
      <c r="AC39" s="232"/>
      <c r="AD39" s="244"/>
      <c r="AE39" s="244"/>
      <c r="AF39" s="244" t="s">
        <v>1884</v>
      </c>
    </row>
    <row r="40" spans="1:32" ht="52.8" x14ac:dyDescent="0.25">
      <c r="A40" s="218" t="s">
        <v>1885</v>
      </c>
      <c r="B40" s="228" t="s">
        <v>1886</v>
      </c>
      <c r="C40" s="221" t="s">
        <v>1855</v>
      </c>
      <c r="D40" s="220" t="s">
        <v>1747</v>
      </c>
      <c r="E40" s="221">
        <v>765</v>
      </c>
      <c r="F40" s="221" t="s">
        <v>1856</v>
      </c>
      <c r="G40" s="220" t="s">
        <v>1857</v>
      </c>
      <c r="H40" s="220" t="s">
        <v>295</v>
      </c>
      <c r="I40" s="220" t="s">
        <v>1858</v>
      </c>
      <c r="J40" s="225" t="s">
        <v>41</v>
      </c>
      <c r="K40" s="94" t="s">
        <v>41</v>
      </c>
      <c r="L40" s="94" t="s">
        <v>41</v>
      </c>
      <c r="M40" s="94" t="s">
        <v>41</v>
      </c>
      <c r="N40" s="94" t="s">
        <v>41</v>
      </c>
      <c r="O40" s="94" t="s">
        <v>41</v>
      </c>
      <c r="P40" s="94" t="s">
        <v>13</v>
      </c>
      <c r="Q40" s="94" t="s">
        <v>41</v>
      </c>
      <c r="R40" s="94" t="s">
        <v>41</v>
      </c>
      <c r="S40" s="94" t="s">
        <v>16</v>
      </c>
      <c r="T40" s="94" t="s">
        <v>41</v>
      </c>
      <c r="U40" s="94" t="s">
        <v>41</v>
      </c>
      <c r="V40" s="94" t="s">
        <v>41</v>
      </c>
      <c r="W40" s="94" t="s">
        <v>41</v>
      </c>
      <c r="X40" s="94" t="s">
        <v>41</v>
      </c>
      <c r="Y40" s="94" t="s">
        <v>41</v>
      </c>
      <c r="Z40" s="95" t="s">
        <v>41</v>
      </c>
      <c r="AA40" s="138">
        <v>0</v>
      </c>
      <c r="AB40" s="242" t="s">
        <v>1887</v>
      </c>
      <c r="AC40" s="232"/>
      <c r="AD40" s="244"/>
      <c r="AE40" s="244"/>
      <c r="AF40" s="244" t="s">
        <v>1884</v>
      </c>
    </row>
    <row r="41" spans="1:32" ht="79.2" x14ac:dyDescent="0.25">
      <c r="A41" s="218" t="s">
        <v>1888</v>
      </c>
      <c r="B41" s="228" t="s">
        <v>1889</v>
      </c>
      <c r="C41" s="221" t="s">
        <v>1855</v>
      </c>
      <c r="D41" s="220" t="s">
        <v>1757</v>
      </c>
      <c r="E41" s="221">
        <v>765</v>
      </c>
      <c r="F41" s="221" t="s">
        <v>1856</v>
      </c>
      <c r="G41" s="220" t="s">
        <v>1857</v>
      </c>
      <c r="H41" s="220" t="s">
        <v>295</v>
      </c>
      <c r="I41" s="220" t="s">
        <v>1858</v>
      </c>
      <c r="J41" s="225" t="s">
        <v>41</v>
      </c>
      <c r="K41" s="94" t="s">
        <v>41</v>
      </c>
      <c r="L41" s="94" t="s">
        <v>41</v>
      </c>
      <c r="M41" s="94" t="s">
        <v>41</v>
      </c>
      <c r="N41" s="94" t="s">
        <v>41</v>
      </c>
      <c r="O41" s="94" t="s">
        <v>41</v>
      </c>
      <c r="P41" s="94" t="s">
        <v>13</v>
      </c>
      <c r="Q41" s="94" t="s">
        <v>41</v>
      </c>
      <c r="R41" s="94" t="s">
        <v>41</v>
      </c>
      <c r="S41" s="94" t="s">
        <v>16</v>
      </c>
      <c r="T41" s="94" t="s">
        <v>41</v>
      </c>
      <c r="U41" s="94" t="s">
        <v>41</v>
      </c>
      <c r="V41" s="94" t="s">
        <v>41</v>
      </c>
      <c r="W41" s="94" t="s">
        <v>41</v>
      </c>
      <c r="X41" s="94" t="s">
        <v>41</v>
      </c>
      <c r="Y41" s="94" t="s">
        <v>41</v>
      </c>
      <c r="Z41" s="95" t="s">
        <v>23</v>
      </c>
      <c r="AA41" s="138">
        <v>0</v>
      </c>
      <c r="AB41" s="250" t="s">
        <v>1890</v>
      </c>
      <c r="AC41" s="232"/>
      <c r="AD41" s="244"/>
      <c r="AE41" s="244"/>
      <c r="AF41" s="244" t="s">
        <v>1884</v>
      </c>
    </row>
    <row r="42" spans="1:32" ht="79.2" x14ac:dyDescent="0.25">
      <c r="A42" s="218" t="s">
        <v>1891</v>
      </c>
      <c r="B42" s="228" t="s">
        <v>1892</v>
      </c>
      <c r="C42" s="221" t="s">
        <v>1855</v>
      </c>
      <c r="D42" s="220" t="s">
        <v>1757</v>
      </c>
      <c r="E42" s="221">
        <v>765</v>
      </c>
      <c r="F42" s="221" t="s">
        <v>1856</v>
      </c>
      <c r="G42" s="220" t="s">
        <v>1857</v>
      </c>
      <c r="H42" s="220" t="s">
        <v>295</v>
      </c>
      <c r="I42" s="220" t="s">
        <v>1858</v>
      </c>
      <c r="J42" s="225" t="s">
        <v>41</v>
      </c>
      <c r="K42" s="94" t="s">
        <v>41</v>
      </c>
      <c r="L42" s="94" t="s">
        <v>41</v>
      </c>
      <c r="M42" s="94" t="s">
        <v>41</v>
      </c>
      <c r="N42" s="94" t="s">
        <v>41</v>
      </c>
      <c r="O42" s="94" t="s">
        <v>41</v>
      </c>
      <c r="P42" s="94" t="s">
        <v>13</v>
      </c>
      <c r="Q42" s="94" t="s">
        <v>41</v>
      </c>
      <c r="R42" s="94" t="s">
        <v>41</v>
      </c>
      <c r="S42" s="94" t="s">
        <v>16</v>
      </c>
      <c r="T42" s="94" t="s">
        <v>41</v>
      </c>
      <c r="U42" s="94" t="s">
        <v>41</v>
      </c>
      <c r="V42" s="94" t="s">
        <v>41</v>
      </c>
      <c r="W42" s="94" t="s">
        <v>41</v>
      </c>
      <c r="X42" s="94" t="s">
        <v>41</v>
      </c>
      <c r="Y42" s="94" t="s">
        <v>41</v>
      </c>
      <c r="Z42" s="95" t="s">
        <v>41</v>
      </c>
      <c r="AA42" s="138">
        <v>0</v>
      </c>
      <c r="AB42" s="242" t="s">
        <v>1893</v>
      </c>
      <c r="AC42" s="232"/>
      <c r="AD42" s="244"/>
      <c r="AE42" s="244"/>
      <c r="AF42" s="244" t="s">
        <v>1884</v>
      </c>
    </row>
    <row r="43" spans="1:32" ht="67.5" customHeight="1" x14ac:dyDescent="0.25">
      <c r="A43" s="218" t="s">
        <v>1894</v>
      </c>
      <c r="B43" s="228" t="s">
        <v>1895</v>
      </c>
      <c r="C43" s="221" t="s">
        <v>1855</v>
      </c>
      <c r="D43" s="220" t="s">
        <v>1757</v>
      </c>
      <c r="E43" s="221">
        <v>765</v>
      </c>
      <c r="F43" s="221" t="s">
        <v>1856</v>
      </c>
      <c r="G43" s="220" t="s">
        <v>1857</v>
      </c>
      <c r="H43" s="220" t="s">
        <v>295</v>
      </c>
      <c r="I43" s="220" t="s">
        <v>1858</v>
      </c>
      <c r="J43" s="225" t="s">
        <v>41</v>
      </c>
      <c r="K43" s="94" t="s">
        <v>41</v>
      </c>
      <c r="L43" s="94" t="s">
        <v>41</v>
      </c>
      <c r="M43" s="94" t="s">
        <v>41</v>
      </c>
      <c r="N43" s="94" t="s">
        <v>41</v>
      </c>
      <c r="O43" s="94" t="s">
        <v>41</v>
      </c>
      <c r="P43" s="94" t="s">
        <v>13</v>
      </c>
      <c r="Q43" s="94" t="s">
        <v>41</v>
      </c>
      <c r="R43" s="94" t="s">
        <v>15</v>
      </c>
      <c r="S43" s="94" t="s">
        <v>16</v>
      </c>
      <c r="T43" s="94" t="s">
        <v>41</v>
      </c>
      <c r="U43" s="94" t="s">
        <v>41</v>
      </c>
      <c r="V43" s="94" t="s">
        <v>41</v>
      </c>
      <c r="W43" s="94" t="s">
        <v>41</v>
      </c>
      <c r="X43" s="94" t="s">
        <v>41</v>
      </c>
      <c r="Y43" s="94" t="s">
        <v>41</v>
      </c>
      <c r="Z43" s="95" t="s">
        <v>41</v>
      </c>
      <c r="AA43" s="138">
        <v>0</v>
      </c>
      <c r="AB43" s="242" t="s">
        <v>1896</v>
      </c>
      <c r="AC43" s="232"/>
      <c r="AD43" s="244"/>
      <c r="AE43" s="244"/>
      <c r="AF43" s="244" t="s">
        <v>1884</v>
      </c>
    </row>
    <row r="44" spans="1:32" ht="79.2" x14ac:dyDescent="0.25">
      <c r="A44" s="218" t="s">
        <v>1897</v>
      </c>
      <c r="B44" s="219" t="s">
        <v>1898</v>
      </c>
      <c r="C44" s="221" t="s">
        <v>1855</v>
      </c>
      <c r="D44" s="220" t="s">
        <v>1863</v>
      </c>
      <c r="E44" s="221">
        <v>765</v>
      </c>
      <c r="F44" s="221" t="s">
        <v>1856</v>
      </c>
      <c r="G44" s="220" t="s">
        <v>1857</v>
      </c>
      <c r="H44" s="220" t="s">
        <v>295</v>
      </c>
      <c r="I44" s="220" t="s">
        <v>1858</v>
      </c>
      <c r="J44" s="225" t="s">
        <v>41</v>
      </c>
      <c r="K44" s="94" t="s">
        <v>41</v>
      </c>
      <c r="L44" s="94" t="s">
        <v>41</v>
      </c>
      <c r="M44" s="94" t="s">
        <v>41</v>
      </c>
      <c r="N44" s="94" t="s">
        <v>41</v>
      </c>
      <c r="O44" s="94" t="s">
        <v>41</v>
      </c>
      <c r="P44" s="94" t="s">
        <v>13</v>
      </c>
      <c r="Q44" s="94" t="s">
        <v>14</v>
      </c>
      <c r="R44" s="94" t="s">
        <v>41</v>
      </c>
      <c r="S44" s="94" t="s">
        <v>16</v>
      </c>
      <c r="T44" s="94" t="s">
        <v>41</v>
      </c>
      <c r="U44" s="94" t="s">
        <v>41</v>
      </c>
      <c r="V44" s="94" t="s">
        <v>41</v>
      </c>
      <c r="W44" s="94" t="s">
        <v>41</v>
      </c>
      <c r="X44" s="94" t="s">
        <v>41</v>
      </c>
      <c r="Y44" s="94" t="s">
        <v>41</v>
      </c>
      <c r="Z44" s="95" t="s">
        <v>41</v>
      </c>
      <c r="AA44" s="138">
        <v>0</v>
      </c>
      <c r="AB44" s="245" t="s">
        <v>1899</v>
      </c>
      <c r="AC44" s="232"/>
      <c r="AD44" s="244"/>
      <c r="AE44" s="244"/>
      <c r="AF44" s="244" t="s">
        <v>1884</v>
      </c>
    </row>
    <row r="45" spans="1:32" ht="118.8" x14ac:dyDescent="0.25">
      <c r="A45" s="218" t="s">
        <v>1900</v>
      </c>
      <c r="B45" s="228" t="s">
        <v>1901</v>
      </c>
      <c r="C45" s="221" t="s">
        <v>1855</v>
      </c>
      <c r="D45" s="220" t="s">
        <v>1863</v>
      </c>
      <c r="E45" s="221">
        <v>765</v>
      </c>
      <c r="F45" s="221" t="s">
        <v>1856</v>
      </c>
      <c r="G45" s="220" t="s">
        <v>1857</v>
      </c>
      <c r="H45" s="220" t="s">
        <v>295</v>
      </c>
      <c r="I45" s="220" t="s">
        <v>1858</v>
      </c>
      <c r="J45" s="225" t="s">
        <v>41</v>
      </c>
      <c r="K45" s="94" t="s">
        <v>41</v>
      </c>
      <c r="L45" s="94" t="s">
        <v>41</v>
      </c>
      <c r="M45" s="94" t="s">
        <v>41</v>
      </c>
      <c r="N45" s="94" t="s">
        <v>41</v>
      </c>
      <c r="O45" s="94" t="s">
        <v>41</v>
      </c>
      <c r="P45" s="94" t="s">
        <v>13</v>
      </c>
      <c r="Q45" s="94" t="s">
        <v>14</v>
      </c>
      <c r="R45" s="94" t="s">
        <v>41</v>
      </c>
      <c r="S45" s="94" t="s">
        <v>16</v>
      </c>
      <c r="T45" s="94" t="s">
        <v>41</v>
      </c>
      <c r="U45" s="94" t="s">
        <v>41</v>
      </c>
      <c r="V45" s="94" t="s">
        <v>41</v>
      </c>
      <c r="W45" s="94" t="s">
        <v>41</v>
      </c>
      <c r="X45" s="94" t="s">
        <v>41</v>
      </c>
      <c r="Y45" s="94" t="s">
        <v>41</v>
      </c>
      <c r="Z45" s="95" t="s">
        <v>41</v>
      </c>
      <c r="AA45" s="138">
        <v>0</v>
      </c>
      <c r="AB45" s="242" t="s">
        <v>1902</v>
      </c>
      <c r="AC45" s="232"/>
      <c r="AD45" s="244"/>
      <c r="AE45" s="244"/>
      <c r="AF45" s="244" t="s">
        <v>1884</v>
      </c>
    </row>
    <row r="46" spans="1:32" ht="79.2" x14ac:dyDescent="0.25">
      <c r="A46" s="218" t="s">
        <v>1903</v>
      </c>
      <c r="B46" s="222" t="s">
        <v>1904</v>
      </c>
      <c r="C46" s="221" t="s">
        <v>1855</v>
      </c>
      <c r="D46" s="220" t="s">
        <v>1863</v>
      </c>
      <c r="E46" s="221">
        <v>765</v>
      </c>
      <c r="F46" s="221" t="s">
        <v>1856</v>
      </c>
      <c r="G46" s="220" t="s">
        <v>1857</v>
      </c>
      <c r="H46" s="220" t="s">
        <v>295</v>
      </c>
      <c r="I46" s="220" t="s">
        <v>1858</v>
      </c>
      <c r="J46" s="225" t="s">
        <v>41</v>
      </c>
      <c r="K46" s="94" t="s">
        <v>41</v>
      </c>
      <c r="L46" s="94" t="s">
        <v>41</v>
      </c>
      <c r="M46" s="94" t="s">
        <v>41</v>
      </c>
      <c r="N46" s="94" t="s">
        <v>41</v>
      </c>
      <c r="O46" s="94" t="s">
        <v>41</v>
      </c>
      <c r="P46" s="94" t="s">
        <v>13</v>
      </c>
      <c r="Q46" s="94" t="s">
        <v>14</v>
      </c>
      <c r="R46" s="94" t="s">
        <v>41</v>
      </c>
      <c r="S46" s="94" t="s">
        <v>16</v>
      </c>
      <c r="T46" s="94" t="s">
        <v>41</v>
      </c>
      <c r="U46" s="94" t="s">
        <v>41</v>
      </c>
      <c r="V46" s="94" t="s">
        <v>41</v>
      </c>
      <c r="W46" s="94" t="s">
        <v>41</v>
      </c>
      <c r="X46" s="94" t="s">
        <v>41</v>
      </c>
      <c r="Y46" s="94" t="s">
        <v>41</v>
      </c>
      <c r="Z46" s="95" t="s">
        <v>41</v>
      </c>
      <c r="AA46" s="138">
        <v>0</v>
      </c>
      <c r="AB46" s="242" t="s">
        <v>1905</v>
      </c>
      <c r="AC46" s="232"/>
      <c r="AD46" s="244"/>
      <c r="AE46" s="244"/>
      <c r="AF46" s="244" t="s">
        <v>1884</v>
      </c>
    </row>
    <row r="47" spans="1:32" ht="105.6" x14ac:dyDescent="0.25">
      <c r="A47" s="218" t="s">
        <v>1906</v>
      </c>
      <c r="B47" s="222" t="s">
        <v>1907</v>
      </c>
      <c r="C47" s="221" t="s">
        <v>1855</v>
      </c>
      <c r="D47" s="220" t="s">
        <v>1863</v>
      </c>
      <c r="E47" s="221">
        <v>765</v>
      </c>
      <c r="F47" s="221" t="s">
        <v>1856</v>
      </c>
      <c r="G47" s="220" t="s">
        <v>1857</v>
      </c>
      <c r="H47" s="220" t="s">
        <v>295</v>
      </c>
      <c r="I47" s="220" t="s">
        <v>1858</v>
      </c>
      <c r="J47" s="225" t="s">
        <v>41</v>
      </c>
      <c r="K47" s="94" t="s">
        <v>41</v>
      </c>
      <c r="L47" s="94" t="s">
        <v>41</v>
      </c>
      <c r="M47" s="94" t="s">
        <v>41</v>
      </c>
      <c r="N47" s="94" t="s">
        <v>41</v>
      </c>
      <c r="O47" s="94" t="s">
        <v>41</v>
      </c>
      <c r="P47" s="94" t="s">
        <v>13</v>
      </c>
      <c r="Q47" s="94" t="s">
        <v>14</v>
      </c>
      <c r="R47" s="94" t="s">
        <v>41</v>
      </c>
      <c r="S47" s="94" t="s">
        <v>16</v>
      </c>
      <c r="T47" s="94" t="s">
        <v>41</v>
      </c>
      <c r="U47" s="94" t="s">
        <v>41</v>
      </c>
      <c r="V47" s="94" t="s">
        <v>41</v>
      </c>
      <c r="W47" s="94" t="s">
        <v>41</v>
      </c>
      <c r="X47" s="94" t="s">
        <v>41</v>
      </c>
      <c r="Y47" s="94" t="s">
        <v>41</v>
      </c>
      <c r="Z47" s="95" t="s">
        <v>41</v>
      </c>
      <c r="AA47" s="138">
        <v>0</v>
      </c>
      <c r="AB47" s="242" t="s">
        <v>1908</v>
      </c>
      <c r="AC47" s="232"/>
      <c r="AD47" s="244"/>
      <c r="AE47" s="244"/>
      <c r="AF47" s="244" t="s">
        <v>1884</v>
      </c>
    </row>
    <row r="48" spans="1:32" ht="79.2" x14ac:dyDescent="0.25">
      <c r="A48" s="218" t="s">
        <v>1909</v>
      </c>
      <c r="B48" s="222" t="s">
        <v>1910</v>
      </c>
      <c r="C48" s="221" t="s">
        <v>1855</v>
      </c>
      <c r="D48" s="220" t="s">
        <v>1879</v>
      </c>
      <c r="E48" s="221">
        <v>765</v>
      </c>
      <c r="F48" s="221" t="s">
        <v>1856</v>
      </c>
      <c r="G48" s="220" t="s">
        <v>1857</v>
      </c>
      <c r="H48" s="220" t="s">
        <v>295</v>
      </c>
      <c r="I48" s="220" t="s">
        <v>1858</v>
      </c>
      <c r="J48" s="225" t="s">
        <v>41</v>
      </c>
      <c r="K48" s="94" t="s">
        <v>41</v>
      </c>
      <c r="L48" s="94" t="s">
        <v>41</v>
      </c>
      <c r="M48" s="94" t="s">
        <v>41</v>
      </c>
      <c r="N48" s="94" t="s">
        <v>41</v>
      </c>
      <c r="O48" s="94" t="s">
        <v>41</v>
      </c>
      <c r="P48" s="94" t="s">
        <v>13</v>
      </c>
      <c r="Q48" s="94" t="s">
        <v>14</v>
      </c>
      <c r="R48" s="94" t="s">
        <v>41</v>
      </c>
      <c r="S48" s="94" t="s">
        <v>16</v>
      </c>
      <c r="T48" s="94" t="s">
        <v>41</v>
      </c>
      <c r="U48" s="94" t="s">
        <v>41</v>
      </c>
      <c r="V48" s="94" t="s">
        <v>41</v>
      </c>
      <c r="W48" s="94" t="s">
        <v>41</v>
      </c>
      <c r="X48" s="94" t="s">
        <v>41</v>
      </c>
      <c r="Y48" s="94" t="s">
        <v>41</v>
      </c>
      <c r="Z48" s="95" t="s">
        <v>41</v>
      </c>
      <c r="AA48" s="138">
        <v>0</v>
      </c>
      <c r="AB48" s="242" t="s">
        <v>1911</v>
      </c>
      <c r="AC48" s="232"/>
      <c r="AD48" s="244"/>
      <c r="AE48" s="244"/>
      <c r="AF48" s="244" t="s">
        <v>1884</v>
      </c>
    </row>
    <row r="49" spans="1:32" ht="30" x14ac:dyDescent="0.25">
      <c r="A49" s="218" t="s">
        <v>1912</v>
      </c>
      <c r="B49" s="228" t="s">
        <v>1913</v>
      </c>
      <c r="C49" s="221" t="s">
        <v>1914</v>
      </c>
      <c r="D49" s="220" t="s">
        <v>1915</v>
      </c>
      <c r="E49" s="221">
        <v>464</v>
      </c>
      <c r="F49" s="221" t="s">
        <v>1916</v>
      </c>
      <c r="G49" s="220" t="s">
        <v>1749</v>
      </c>
      <c r="H49" s="220" t="s">
        <v>1917</v>
      </c>
      <c r="I49" s="220" t="s">
        <v>1917</v>
      </c>
      <c r="J49" s="225" t="s">
        <v>41</v>
      </c>
      <c r="K49" s="94" t="s">
        <v>8</v>
      </c>
      <c r="L49" s="94" t="s">
        <v>41</v>
      </c>
      <c r="M49" s="94" t="s">
        <v>41</v>
      </c>
      <c r="N49" s="94" t="s">
        <v>41</v>
      </c>
      <c r="O49" s="94" t="s">
        <v>41</v>
      </c>
      <c r="P49" s="94" t="s">
        <v>41</v>
      </c>
      <c r="Q49" s="94" t="s">
        <v>41</v>
      </c>
      <c r="R49" s="94" t="s">
        <v>41</v>
      </c>
      <c r="S49" s="94" t="s">
        <v>41</v>
      </c>
      <c r="T49" s="94" t="s">
        <v>41</v>
      </c>
      <c r="U49" s="94" t="s">
        <v>41</v>
      </c>
      <c r="V49" s="94" t="s">
        <v>41</v>
      </c>
      <c r="W49" s="94" t="s">
        <v>41</v>
      </c>
      <c r="X49" s="94" t="s">
        <v>41</v>
      </c>
      <c r="Y49" s="94" t="s">
        <v>41</v>
      </c>
      <c r="Z49" s="95" t="s">
        <v>41</v>
      </c>
      <c r="AA49" s="138">
        <v>0</v>
      </c>
      <c r="AB49" s="242" t="s">
        <v>1918</v>
      </c>
      <c r="AC49" s="232"/>
      <c r="AD49" s="244"/>
      <c r="AE49" s="244"/>
      <c r="AF49" s="244" t="s">
        <v>1884</v>
      </c>
    </row>
    <row r="50" spans="1:32" ht="106.5" customHeight="1" x14ac:dyDescent="0.25">
      <c r="A50" s="218" t="s">
        <v>1919</v>
      </c>
      <c r="B50" s="228" t="s">
        <v>1920</v>
      </c>
      <c r="C50" s="221" t="s">
        <v>1914</v>
      </c>
      <c r="D50" s="220" t="s">
        <v>1757</v>
      </c>
      <c r="E50" s="221">
        <v>464</v>
      </c>
      <c r="F50" s="221" t="s">
        <v>1916</v>
      </c>
      <c r="G50" s="220" t="s">
        <v>1749</v>
      </c>
      <c r="H50" s="220" t="s">
        <v>1917</v>
      </c>
      <c r="I50" s="220" t="s">
        <v>1917</v>
      </c>
      <c r="J50" s="225" t="s">
        <v>41</v>
      </c>
      <c r="K50" s="94" t="s">
        <v>8</v>
      </c>
      <c r="L50" s="94" t="s">
        <v>41</v>
      </c>
      <c r="M50" s="94" t="s">
        <v>41</v>
      </c>
      <c r="N50" s="94" t="s">
        <v>41</v>
      </c>
      <c r="O50" s="94" t="s">
        <v>41</v>
      </c>
      <c r="P50" s="94" t="s">
        <v>41</v>
      </c>
      <c r="Q50" s="94" t="s">
        <v>14</v>
      </c>
      <c r="R50" s="94" t="s">
        <v>41</v>
      </c>
      <c r="S50" s="94" t="s">
        <v>41</v>
      </c>
      <c r="T50" s="94" t="s">
        <v>41</v>
      </c>
      <c r="U50" s="94" t="s">
        <v>41</v>
      </c>
      <c r="V50" s="94" t="s">
        <v>41</v>
      </c>
      <c r="W50" s="94" t="s">
        <v>41</v>
      </c>
      <c r="X50" s="94" t="s">
        <v>41</v>
      </c>
      <c r="Y50" s="94" t="s">
        <v>41</v>
      </c>
      <c r="Z50" s="95" t="s">
        <v>41</v>
      </c>
      <c r="AA50" s="138">
        <v>0</v>
      </c>
      <c r="AB50" s="242" t="s">
        <v>1921</v>
      </c>
      <c r="AC50" s="232"/>
      <c r="AD50" s="244"/>
      <c r="AE50" s="244"/>
      <c r="AF50" s="244" t="s">
        <v>1884</v>
      </c>
    </row>
    <row r="51" spans="1:32" ht="79.2" x14ac:dyDescent="0.25">
      <c r="A51" s="218" t="s">
        <v>1922</v>
      </c>
      <c r="B51" s="228" t="s">
        <v>1923</v>
      </c>
      <c r="C51" s="221" t="s">
        <v>1914</v>
      </c>
      <c r="D51" s="220" t="s">
        <v>1863</v>
      </c>
      <c r="E51" s="221">
        <v>464</v>
      </c>
      <c r="F51" s="221" t="s">
        <v>1916</v>
      </c>
      <c r="G51" s="220" t="s">
        <v>1749</v>
      </c>
      <c r="H51" s="220" t="s">
        <v>1917</v>
      </c>
      <c r="I51" s="220" t="s">
        <v>1917</v>
      </c>
      <c r="J51" s="225" t="s">
        <v>41</v>
      </c>
      <c r="K51" s="94" t="s">
        <v>8</v>
      </c>
      <c r="L51" s="94" t="s">
        <v>41</v>
      </c>
      <c r="M51" s="94" t="s">
        <v>41</v>
      </c>
      <c r="N51" s="94" t="s">
        <v>41</v>
      </c>
      <c r="O51" s="94" t="s">
        <v>41</v>
      </c>
      <c r="P51" s="94" t="s">
        <v>41</v>
      </c>
      <c r="Q51" s="94" t="s">
        <v>14</v>
      </c>
      <c r="R51" s="94" t="s">
        <v>41</v>
      </c>
      <c r="S51" s="94" t="s">
        <v>41</v>
      </c>
      <c r="T51" s="94" t="s">
        <v>41</v>
      </c>
      <c r="U51" s="94" t="s">
        <v>41</v>
      </c>
      <c r="V51" s="94" t="s">
        <v>41</v>
      </c>
      <c r="W51" s="94" t="s">
        <v>41</v>
      </c>
      <c r="X51" s="94" t="s">
        <v>41</v>
      </c>
      <c r="Y51" s="94" t="s">
        <v>41</v>
      </c>
      <c r="Z51" s="95" t="s">
        <v>41</v>
      </c>
      <c r="AA51" s="138">
        <v>0</v>
      </c>
      <c r="AB51" s="242" t="s">
        <v>1924</v>
      </c>
      <c r="AC51" s="232"/>
      <c r="AD51" s="244"/>
      <c r="AE51" s="244"/>
      <c r="AF51" s="244" t="s">
        <v>1884</v>
      </c>
    </row>
    <row r="52" spans="1:32" ht="66" x14ac:dyDescent="0.25">
      <c r="A52" s="218" t="s">
        <v>1925</v>
      </c>
      <c r="B52" s="228" t="s">
        <v>1926</v>
      </c>
      <c r="C52" s="221" t="s">
        <v>1914</v>
      </c>
      <c r="D52" s="220" t="s">
        <v>1863</v>
      </c>
      <c r="E52" s="221">
        <v>464</v>
      </c>
      <c r="F52" s="221" t="s">
        <v>1916</v>
      </c>
      <c r="G52" s="220" t="s">
        <v>1749</v>
      </c>
      <c r="H52" s="220" t="s">
        <v>1917</v>
      </c>
      <c r="I52" s="220" t="s">
        <v>1917</v>
      </c>
      <c r="J52" s="225" t="s">
        <v>41</v>
      </c>
      <c r="K52" s="94" t="s">
        <v>8</v>
      </c>
      <c r="L52" s="94" t="s">
        <v>41</v>
      </c>
      <c r="M52" s="94" t="s">
        <v>41</v>
      </c>
      <c r="N52" s="94" t="s">
        <v>41</v>
      </c>
      <c r="O52" s="94" t="s">
        <v>41</v>
      </c>
      <c r="P52" s="94" t="s">
        <v>41</v>
      </c>
      <c r="Q52" s="94" t="s">
        <v>41</v>
      </c>
      <c r="R52" s="94" t="s">
        <v>41</v>
      </c>
      <c r="S52" s="94" t="s">
        <v>16</v>
      </c>
      <c r="T52" s="94" t="s">
        <v>41</v>
      </c>
      <c r="U52" s="94" t="s">
        <v>41</v>
      </c>
      <c r="V52" s="94" t="s">
        <v>41</v>
      </c>
      <c r="W52" s="94" t="s">
        <v>41</v>
      </c>
      <c r="X52" s="94" t="s">
        <v>41</v>
      </c>
      <c r="Y52" s="94" t="s">
        <v>41</v>
      </c>
      <c r="Z52" s="95" t="s">
        <v>41</v>
      </c>
      <c r="AA52" s="138">
        <v>0</v>
      </c>
      <c r="AB52" s="245" t="s">
        <v>1927</v>
      </c>
      <c r="AC52" s="232"/>
      <c r="AD52" s="244"/>
      <c r="AE52" s="244"/>
      <c r="AF52" s="244" t="s">
        <v>1884</v>
      </c>
    </row>
    <row r="53" spans="1:32" ht="66" x14ac:dyDescent="0.25">
      <c r="A53" s="218" t="s">
        <v>1928</v>
      </c>
      <c r="B53" s="228" t="s">
        <v>1929</v>
      </c>
      <c r="C53" s="221" t="s">
        <v>1914</v>
      </c>
      <c r="D53" s="220" t="s">
        <v>1879</v>
      </c>
      <c r="E53" s="221">
        <v>464</v>
      </c>
      <c r="F53" s="221" t="s">
        <v>1916</v>
      </c>
      <c r="G53" s="220" t="s">
        <v>1749</v>
      </c>
      <c r="H53" s="220" t="s">
        <v>1917</v>
      </c>
      <c r="I53" s="220" t="s">
        <v>1917</v>
      </c>
      <c r="J53" s="225" t="s">
        <v>41</v>
      </c>
      <c r="K53" s="94" t="s">
        <v>8</v>
      </c>
      <c r="L53" s="94" t="s">
        <v>41</v>
      </c>
      <c r="M53" s="94" t="s">
        <v>41</v>
      </c>
      <c r="N53" s="94" t="s">
        <v>41</v>
      </c>
      <c r="O53" s="94" t="s">
        <v>41</v>
      </c>
      <c r="P53" s="94" t="s">
        <v>41</v>
      </c>
      <c r="Q53" s="94" t="s">
        <v>14</v>
      </c>
      <c r="R53" s="94" t="s">
        <v>41</v>
      </c>
      <c r="S53" s="94" t="s">
        <v>41</v>
      </c>
      <c r="T53" s="94" t="s">
        <v>41</v>
      </c>
      <c r="U53" s="94" t="s">
        <v>41</v>
      </c>
      <c r="V53" s="94" t="s">
        <v>41</v>
      </c>
      <c r="W53" s="94" t="s">
        <v>41</v>
      </c>
      <c r="X53" s="94" t="s">
        <v>41</v>
      </c>
      <c r="Y53" s="94" t="s">
        <v>41</v>
      </c>
      <c r="Z53" s="95" t="s">
        <v>41</v>
      </c>
      <c r="AA53" s="138">
        <v>0</v>
      </c>
      <c r="AB53" s="242" t="s">
        <v>1930</v>
      </c>
      <c r="AC53" s="232"/>
      <c r="AD53" s="244"/>
      <c r="AE53" s="244"/>
      <c r="AF53" s="244" t="s">
        <v>1884</v>
      </c>
    </row>
    <row r="54" spans="1:32" ht="72" customHeight="1" x14ac:dyDescent="0.25">
      <c r="A54" s="218" t="s">
        <v>1931</v>
      </c>
      <c r="B54" s="228" t="s">
        <v>1932</v>
      </c>
      <c r="C54" s="221" t="s">
        <v>1914</v>
      </c>
      <c r="D54" s="220" t="s">
        <v>1747</v>
      </c>
      <c r="E54" s="221">
        <v>464</v>
      </c>
      <c r="F54" s="221" t="s">
        <v>1916</v>
      </c>
      <c r="G54" s="220" t="s">
        <v>1749</v>
      </c>
      <c r="H54" s="220" t="s">
        <v>1917</v>
      </c>
      <c r="I54" s="220" t="s">
        <v>1917</v>
      </c>
      <c r="J54" s="225" t="s">
        <v>41</v>
      </c>
      <c r="K54" s="94" t="s">
        <v>8</v>
      </c>
      <c r="L54" s="94" t="s">
        <v>41</v>
      </c>
      <c r="M54" s="94" t="s">
        <v>41</v>
      </c>
      <c r="N54" s="94" t="s">
        <v>41</v>
      </c>
      <c r="O54" s="94" t="s">
        <v>41</v>
      </c>
      <c r="P54" s="94" t="s">
        <v>41</v>
      </c>
      <c r="Q54" s="94" t="s">
        <v>41</v>
      </c>
      <c r="R54" s="94" t="s">
        <v>41</v>
      </c>
      <c r="S54" s="94" t="s">
        <v>16</v>
      </c>
      <c r="T54" s="94" t="s">
        <v>41</v>
      </c>
      <c r="U54" s="94" t="s">
        <v>41</v>
      </c>
      <c r="V54" s="94" t="s">
        <v>41</v>
      </c>
      <c r="W54" s="94" t="s">
        <v>41</v>
      </c>
      <c r="X54" s="94" t="s">
        <v>41</v>
      </c>
      <c r="Y54" s="94" t="s">
        <v>41</v>
      </c>
      <c r="Z54" s="95" t="s">
        <v>41</v>
      </c>
      <c r="AA54" s="138">
        <v>0</v>
      </c>
      <c r="AB54" s="242" t="s">
        <v>1933</v>
      </c>
      <c r="AC54" s="232"/>
      <c r="AD54" s="244"/>
      <c r="AE54" s="244"/>
      <c r="AF54" s="244" t="s">
        <v>1884</v>
      </c>
    </row>
    <row r="55" spans="1:32" ht="65.25" customHeight="1" x14ac:dyDescent="0.25">
      <c r="A55" s="218" t="s">
        <v>1934</v>
      </c>
      <c r="B55" s="228" t="s">
        <v>1935</v>
      </c>
      <c r="C55" s="221" t="s">
        <v>1914</v>
      </c>
      <c r="D55" s="220" t="s">
        <v>1863</v>
      </c>
      <c r="E55" s="221">
        <v>464</v>
      </c>
      <c r="F55" s="221" t="s">
        <v>1916</v>
      </c>
      <c r="G55" s="220" t="s">
        <v>1749</v>
      </c>
      <c r="H55" s="220" t="s">
        <v>1917</v>
      </c>
      <c r="I55" s="220" t="s">
        <v>1917</v>
      </c>
      <c r="J55" s="225" t="s">
        <v>41</v>
      </c>
      <c r="K55" s="94" t="s">
        <v>8</v>
      </c>
      <c r="L55" s="94" t="s">
        <v>41</v>
      </c>
      <c r="M55" s="94" t="s">
        <v>41</v>
      </c>
      <c r="N55" s="94" t="s">
        <v>41</v>
      </c>
      <c r="O55" s="94" t="s">
        <v>41</v>
      </c>
      <c r="P55" s="94" t="s">
        <v>41</v>
      </c>
      <c r="Q55" s="94" t="s">
        <v>14</v>
      </c>
      <c r="R55" s="94" t="s">
        <v>41</v>
      </c>
      <c r="S55" s="94" t="s">
        <v>41</v>
      </c>
      <c r="T55" s="94" t="s">
        <v>41</v>
      </c>
      <c r="U55" s="94" t="s">
        <v>41</v>
      </c>
      <c r="V55" s="94" t="s">
        <v>41</v>
      </c>
      <c r="W55" s="94" t="s">
        <v>41</v>
      </c>
      <c r="X55" s="94" t="s">
        <v>41</v>
      </c>
      <c r="Y55" s="94" t="s">
        <v>41</v>
      </c>
      <c r="Z55" s="95" t="s">
        <v>41</v>
      </c>
      <c r="AA55" s="138">
        <v>0</v>
      </c>
      <c r="AB55" s="242" t="s">
        <v>1936</v>
      </c>
      <c r="AC55" s="232"/>
      <c r="AD55" s="244"/>
      <c r="AE55" s="244"/>
      <c r="AF55" s="244" t="s">
        <v>1884</v>
      </c>
    </row>
    <row r="56" spans="1:32" ht="89.25" customHeight="1" x14ac:dyDescent="0.25">
      <c r="A56" s="218" t="s">
        <v>1937</v>
      </c>
      <c r="B56" s="228" t="s">
        <v>1938</v>
      </c>
      <c r="C56" s="221" t="s">
        <v>1914</v>
      </c>
      <c r="D56" s="220" t="s">
        <v>1939</v>
      </c>
      <c r="E56" s="221">
        <v>464</v>
      </c>
      <c r="F56" s="221" t="s">
        <v>1916</v>
      </c>
      <c r="G56" s="220" t="s">
        <v>1749</v>
      </c>
      <c r="H56" s="220" t="s">
        <v>1917</v>
      </c>
      <c r="I56" s="220" t="s">
        <v>1917</v>
      </c>
      <c r="J56" s="225" t="s">
        <v>41</v>
      </c>
      <c r="K56" s="94" t="s">
        <v>8</v>
      </c>
      <c r="L56" s="94" t="s">
        <v>41</v>
      </c>
      <c r="M56" s="94" t="s">
        <v>41</v>
      </c>
      <c r="N56" s="94" t="s">
        <v>41</v>
      </c>
      <c r="O56" s="94" t="s">
        <v>41</v>
      </c>
      <c r="P56" s="94" t="s">
        <v>41</v>
      </c>
      <c r="Q56" s="94" t="s">
        <v>14</v>
      </c>
      <c r="R56" s="94" t="s">
        <v>41</v>
      </c>
      <c r="S56" s="94" t="s">
        <v>41</v>
      </c>
      <c r="T56" s="94" t="s">
        <v>41</v>
      </c>
      <c r="U56" s="94" t="s">
        <v>41</v>
      </c>
      <c r="V56" s="94" t="s">
        <v>41</v>
      </c>
      <c r="W56" s="94" t="s">
        <v>41</v>
      </c>
      <c r="X56" s="94" t="s">
        <v>41</v>
      </c>
      <c r="Y56" s="94" t="s">
        <v>41</v>
      </c>
      <c r="Z56" s="95" t="s">
        <v>41</v>
      </c>
      <c r="AA56" s="138">
        <v>0</v>
      </c>
      <c r="AB56" s="242" t="s">
        <v>1940</v>
      </c>
      <c r="AC56" s="232"/>
      <c r="AD56" s="244"/>
      <c r="AE56" s="244"/>
      <c r="AF56" s="244" t="s">
        <v>1884</v>
      </c>
    </row>
    <row r="57" spans="1:32" ht="30" x14ac:dyDescent="0.25">
      <c r="A57" s="218" t="s">
        <v>1941</v>
      </c>
      <c r="B57" s="228" t="s">
        <v>1942</v>
      </c>
      <c r="C57" s="221" t="s">
        <v>1914</v>
      </c>
      <c r="D57" s="220" t="s">
        <v>1863</v>
      </c>
      <c r="E57" s="221">
        <v>464</v>
      </c>
      <c r="F57" s="221" t="s">
        <v>1916</v>
      </c>
      <c r="G57" s="220" t="s">
        <v>1749</v>
      </c>
      <c r="H57" s="220" t="s">
        <v>1917</v>
      </c>
      <c r="I57" s="220" t="s">
        <v>1917</v>
      </c>
      <c r="J57" s="225" t="s">
        <v>41</v>
      </c>
      <c r="K57" s="94" t="s">
        <v>41</v>
      </c>
      <c r="L57" s="94" t="s">
        <v>41</v>
      </c>
      <c r="M57" s="94" t="s">
        <v>41</v>
      </c>
      <c r="N57" s="94" t="s">
        <v>41</v>
      </c>
      <c r="O57" s="94" t="s">
        <v>41</v>
      </c>
      <c r="P57" s="94" t="s">
        <v>41</v>
      </c>
      <c r="Q57" s="94" t="s">
        <v>41</v>
      </c>
      <c r="R57" s="94" t="s">
        <v>41</v>
      </c>
      <c r="S57" s="94" t="s">
        <v>16</v>
      </c>
      <c r="T57" s="94" t="s">
        <v>41</v>
      </c>
      <c r="U57" s="94" t="s">
        <v>41</v>
      </c>
      <c r="V57" s="94" t="s">
        <v>41</v>
      </c>
      <c r="W57" s="94" t="s">
        <v>41</v>
      </c>
      <c r="X57" s="94" t="s">
        <v>41</v>
      </c>
      <c r="Y57" s="94" t="s">
        <v>41</v>
      </c>
      <c r="Z57" s="95" t="s">
        <v>41</v>
      </c>
      <c r="AA57" s="138">
        <v>0</v>
      </c>
      <c r="AB57" s="242" t="s">
        <v>1943</v>
      </c>
      <c r="AC57" s="232"/>
      <c r="AD57" s="244"/>
      <c r="AE57" s="244"/>
      <c r="AF57" s="244" t="s">
        <v>1884</v>
      </c>
    </row>
    <row r="58" spans="1:32" ht="30" x14ac:dyDescent="0.25">
      <c r="A58" s="218" t="s">
        <v>1944</v>
      </c>
      <c r="B58" s="228" t="s">
        <v>1867</v>
      </c>
      <c r="C58" s="221" t="s">
        <v>1914</v>
      </c>
      <c r="D58" s="220" t="s">
        <v>1879</v>
      </c>
      <c r="E58" s="221">
        <v>464</v>
      </c>
      <c r="F58" s="221" t="s">
        <v>1916</v>
      </c>
      <c r="G58" s="220" t="s">
        <v>1749</v>
      </c>
      <c r="H58" s="220" t="s">
        <v>1917</v>
      </c>
      <c r="I58" s="220" t="s">
        <v>1917</v>
      </c>
      <c r="J58" s="225" t="s">
        <v>41</v>
      </c>
      <c r="K58" s="94" t="s">
        <v>41</v>
      </c>
      <c r="L58" s="94" t="s">
        <v>41</v>
      </c>
      <c r="M58" s="94" t="s">
        <v>10</v>
      </c>
      <c r="N58" s="94" t="s">
        <v>41</v>
      </c>
      <c r="O58" s="94" t="s">
        <v>41</v>
      </c>
      <c r="P58" s="94" t="s">
        <v>41</v>
      </c>
      <c r="Q58" s="94" t="s">
        <v>41</v>
      </c>
      <c r="R58" s="94" t="s">
        <v>41</v>
      </c>
      <c r="S58" s="94" t="s">
        <v>41</v>
      </c>
      <c r="T58" s="94" t="s">
        <v>41</v>
      </c>
      <c r="U58" s="94" t="s">
        <v>41</v>
      </c>
      <c r="V58" s="94" t="s">
        <v>41</v>
      </c>
      <c r="W58" s="94" t="s">
        <v>41</v>
      </c>
      <c r="X58" s="94" t="s">
        <v>41</v>
      </c>
      <c r="Y58" s="94" t="s">
        <v>41</v>
      </c>
      <c r="Z58" s="95" t="s">
        <v>41</v>
      </c>
      <c r="AA58" s="138">
        <v>0</v>
      </c>
      <c r="AB58" s="242" t="s">
        <v>1945</v>
      </c>
      <c r="AC58" s="232"/>
      <c r="AD58" s="244"/>
      <c r="AE58" s="244"/>
      <c r="AF58" s="244" t="s">
        <v>1884</v>
      </c>
    </row>
    <row r="59" spans="1:32" ht="75" customHeight="1" x14ac:dyDescent="0.25">
      <c r="A59" s="218" t="s">
        <v>1946</v>
      </c>
      <c r="B59" s="228" t="s">
        <v>1947</v>
      </c>
      <c r="C59" s="221" t="s">
        <v>1914</v>
      </c>
      <c r="D59" s="220" t="s">
        <v>1747</v>
      </c>
      <c r="E59" s="221">
        <v>464</v>
      </c>
      <c r="F59" s="221" t="s">
        <v>1916</v>
      </c>
      <c r="G59" s="220" t="s">
        <v>1749</v>
      </c>
      <c r="H59" s="220" t="s">
        <v>1917</v>
      </c>
      <c r="I59" s="220" t="s">
        <v>1917</v>
      </c>
      <c r="J59" s="225" t="s">
        <v>41</v>
      </c>
      <c r="K59" s="94" t="s">
        <v>8</v>
      </c>
      <c r="L59" s="94" t="s">
        <v>41</v>
      </c>
      <c r="M59" s="94" t="s">
        <v>41</v>
      </c>
      <c r="N59" s="94" t="s">
        <v>41</v>
      </c>
      <c r="O59" s="94" t="s">
        <v>41</v>
      </c>
      <c r="P59" s="94" t="s">
        <v>41</v>
      </c>
      <c r="Q59" s="94" t="s">
        <v>14</v>
      </c>
      <c r="R59" s="94" t="s">
        <v>41</v>
      </c>
      <c r="S59" s="94" t="s">
        <v>41</v>
      </c>
      <c r="T59" s="94" t="s">
        <v>41</v>
      </c>
      <c r="U59" s="94" t="s">
        <v>41</v>
      </c>
      <c r="V59" s="94" t="s">
        <v>41</v>
      </c>
      <c r="W59" s="94" t="s">
        <v>41</v>
      </c>
      <c r="X59" s="94" t="s">
        <v>41</v>
      </c>
      <c r="Y59" s="94" t="s">
        <v>41</v>
      </c>
      <c r="Z59" s="95" t="s">
        <v>41</v>
      </c>
      <c r="AA59" s="138">
        <v>0</v>
      </c>
      <c r="AB59" s="242" t="s">
        <v>1948</v>
      </c>
      <c r="AC59" s="232"/>
      <c r="AD59" s="244"/>
      <c r="AE59" s="244"/>
      <c r="AF59" s="244" t="s">
        <v>1884</v>
      </c>
    </row>
    <row r="60" spans="1:32" ht="66" customHeight="1" x14ac:dyDescent="0.25">
      <c r="A60" s="218" t="s">
        <v>1949</v>
      </c>
      <c r="B60" s="228" t="s">
        <v>1950</v>
      </c>
      <c r="C60" s="221" t="s">
        <v>1914</v>
      </c>
      <c r="D60" s="220" t="s">
        <v>1757</v>
      </c>
      <c r="E60" s="221">
        <v>464</v>
      </c>
      <c r="F60" s="221" t="s">
        <v>1916</v>
      </c>
      <c r="G60" s="220" t="s">
        <v>1749</v>
      </c>
      <c r="H60" s="220" t="s">
        <v>1917</v>
      </c>
      <c r="I60" s="220" t="s">
        <v>1917</v>
      </c>
      <c r="J60" s="225" t="s">
        <v>41</v>
      </c>
      <c r="K60" s="94" t="s">
        <v>8</v>
      </c>
      <c r="L60" s="94" t="s">
        <v>41</v>
      </c>
      <c r="M60" s="94" t="s">
        <v>41</v>
      </c>
      <c r="N60" s="94" t="s">
        <v>41</v>
      </c>
      <c r="O60" s="94" t="s">
        <v>41</v>
      </c>
      <c r="P60" s="94" t="s">
        <v>41</v>
      </c>
      <c r="Q60" s="94" t="s">
        <v>14</v>
      </c>
      <c r="R60" s="94" t="s">
        <v>41</v>
      </c>
      <c r="S60" s="94" t="s">
        <v>41</v>
      </c>
      <c r="T60" s="94" t="s">
        <v>41</v>
      </c>
      <c r="U60" s="94" t="s">
        <v>41</v>
      </c>
      <c r="V60" s="94" t="s">
        <v>41</v>
      </c>
      <c r="W60" s="94" t="s">
        <v>41</v>
      </c>
      <c r="X60" s="94" t="s">
        <v>41</v>
      </c>
      <c r="Y60" s="94" t="s">
        <v>41</v>
      </c>
      <c r="Z60" s="95" t="s">
        <v>41</v>
      </c>
      <c r="AA60" s="138">
        <v>0</v>
      </c>
      <c r="AB60" s="242" t="s">
        <v>1951</v>
      </c>
      <c r="AC60" s="232"/>
      <c r="AD60" s="244"/>
      <c r="AE60" s="244"/>
      <c r="AF60" s="244" t="s">
        <v>1884</v>
      </c>
    </row>
    <row r="61" spans="1:32" ht="41.25" customHeight="1" x14ac:dyDescent="0.25">
      <c r="A61" s="218" t="s">
        <v>1952</v>
      </c>
      <c r="B61" s="228" t="s">
        <v>1953</v>
      </c>
      <c r="C61" s="221" t="s">
        <v>1914</v>
      </c>
      <c r="D61" s="220" t="s">
        <v>1747</v>
      </c>
      <c r="E61" s="221">
        <v>464</v>
      </c>
      <c r="F61" s="221" t="s">
        <v>1916</v>
      </c>
      <c r="G61" s="220" t="s">
        <v>1749</v>
      </c>
      <c r="H61" s="220" t="s">
        <v>1917</v>
      </c>
      <c r="I61" s="220" t="s">
        <v>1917</v>
      </c>
      <c r="J61" s="225" t="s">
        <v>41</v>
      </c>
      <c r="K61" s="94" t="s">
        <v>41</v>
      </c>
      <c r="L61" s="94" t="s">
        <v>41</v>
      </c>
      <c r="M61" s="94" t="s">
        <v>41</v>
      </c>
      <c r="N61" s="94" t="s">
        <v>41</v>
      </c>
      <c r="O61" s="94" t="s">
        <v>41</v>
      </c>
      <c r="P61" s="94" t="s">
        <v>41</v>
      </c>
      <c r="Q61" s="94" t="s">
        <v>14</v>
      </c>
      <c r="R61" s="94" t="s">
        <v>41</v>
      </c>
      <c r="S61" s="94" t="s">
        <v>41</v>
      </c>
      <c r="T61" s="94" t="s">
        <v>41</v>
      </c>
      <c r="U61" s="94" t="s">
        <v>41</v>
      </c>
      <c r="V61" s="94" t="s">
        <v>41</v>
      </c>
      <c r="W61" s="94" t="s">
        <v>41</v>
      </c>
      <c r="X61" s="94" t="s">
        <v>41</v>
      </c>
      <c r="Y61" s="94" t="s">
        <v>41</v>
      </c>
      <c r="Z61" s="95" t="s">
        <v>41</v>
      </c>
      <c r="AA61" s="138">
        <v>0</v>
      </c>
      <c r="AB61" s="242" t="s">
        <v>1954</v>
      </c>
      <c r="AC61" s="232"/>
      <c r="AD61" s="244"/>
      <c r="AE61" s="244"/>
      <c r="AF61" s="244" t="s">
        <v>1884</v>
      </c>
    </row>
    <row r="62" spans="1:32" ht="79.2" x14ac:dyDescent="0.25">
      <c r="A62" s="218" t="s">
        <v>1955</v>
      </c>
      <c r="B62" s="228" t="s">
        <v>1956</v>
      </c>
      <c r="C62" s="221" t="s">
        <v>1914</v>
      </c>
      <c r="D62" s="220" t="s">
        <v>1747</v>
      </c>
      <c r="E62" s="221">
        <v>464</v>
      </c>
      <c r="F62" s="221" t="s">
        <v>1916</v>
      </c>
      <c r="G62" s="220" t="s">
        <v>1749</v>
      </c>
      <c r="H62" s="220" t="s">
        <v>1917</v>
      </c>
      <c r="I62" s="220" t="s">
        <v>1917</v>
      </c>
      <c r="J62" s="225" t="s">
        <v>41</v>
      </c>
      <c r="K62" s="94" t="s">
        <v>8</v>
      </c>
      <c r="L62" s="94" t="s">
        <v>41</v>
      </c>
      <c r="M62" s="94" t="s">
        <v>41</v>
      </c>
      <c r="N62" s="94" t="s">
        <v>41</v>
      </c>
      <c r="O62" s="94" t="s">
        <v>41</v>
      </c>
      <c r="P62" s="94" t="s">
        <v>41</v>
      </c>
      <c r="Q62" s="94" t="s">
        <v>14</v>
      </c>
      <c r="R62" s="94" t="s">
        <v>41</v>
      </c>
      <c r="S62" s="94" t="s">
        <v>41</v>
      </c>
      <c r="T62" s="94" t="s">
        <v>41</v>
      </c>
      <c r="U62" s="94" t="s">
        <v>41</v>
      </c>
      <c r="V62" s="94" t="s">
        <v>41</v>
      </c>
      <c r="W62" s="94" t="s">
        <v>41</v>
      </c>
      <c r="X62" s="94" t="s">
        <v>41</v>
      </c>
      <c r="Y62" s="94" t="s">
        <v>41</v>
      </c>
      <c r="Z62" s="95" t="s">
        <v>41</v>
      </c>
      <c r="AA62" s="138">
        <v>0</v>
      </c>
      <c r="AB62" s="242" t="s">
        <v>1957</v>
      </c>
      <c r="AC62" s="232"/>
      <c r="AD62" s="244"/>
      <c r="AE62" s="244"/>
      <c r="AF62" s="244" t="s">
        <v>1884</v>
      </c>
    </row>
    <row r="63" spans="1:32" ht="63.75" customHeight="1" x14ac:dyDescent="0.25">
      <c r="A63" s="218" t="s">
        <v>1958</v>
      </c>
      <c r="B63" s="228" t="s">
        <v>1959</v>
      </c>
      <c r="C63" s="221" t="s">
        <v>1914</v>
      </c>
      <c r="D63" s="220" t="s">
        <v>1747</v>
      </c>
      <c r="E63" s="221">
        <v>464</v>
      </c>
      <c r="F63" s="221" t="s">
        <v>1916</v>
      </c>
      <c r="G63" s="220" t="s">
        <v>1749</v>
      </c>
      <c r="H63" s="220" t="s">
        <v>1917</v>
      </c>
      <c r="I63" s="220" t="s">
        <v>1917</v>
      </c>
      <c r="J63" s="225" t="s">
        <v>41</v>
      </c>
      <c r="K63" s="94" t="s">
        <v>8</v>
      </c>
      <c r="L63" s="94" t="s">
        <v>41</v>
      </c>
      <c r="M63" s="94" t="s">
        <v>41</v>
      </c>
      <c r="N63" s="94" t="s">
        <v>41</v>
      </c>
      <c r="O63" s="94" t="s">
        <v>41</v>
      </c>
      <c r="P63" s="94" t="s">
        <v>41</v>
      </c>
      <c r="Q63" s="94" t="s">
        <v>14</v>
      </c>
      <c r="R63" s="94" t="s">
        <v>41</v>
      </c>
      <c r="S63" s="94" t="s">
        <v>41</v>
      </c>
      <c r="T63" s="94" t="s">
        <v>41</v>
      </c>
      <c r="U63" s="94" t="s">
        <v>41</v>
      </c>
      <c r="V63" s="94" t="s">
        <v>41</v>
      </c>
      <c r="W63" s="94" t="s">
        <v>41</v>
      </c>
      <c r="X63" s="94" t="s">
        <v>41</v>
      </c>
      <c r="Y63" s="94" t="s">
        <v>41</v>
      </c>
      <c r="Z63" s="95" t="s">
        <v>41</v>
      </c>
      <c r="AA63" s="138">
        <v>0</v>
      </c>
      <c r="AB63" s="242" t="s">
        <v>1960</v>
      </c>
      <c r="AC63" s="232"/>
      <c r="AD63" s="244"/>
      <c r="AE63" s="244"/>
      <c r="AF63" s="244" t="s">
        <v>1884</v>
      </c>
    </row>
    <row r="64" spans="1:32" ht="114" customHeight="1" x14ac:dyDescent="0.25">
      <c r="A64" s="218" t="s">
        <v>1961</v>
      </c>
      <c r="B64" s="228" t="s">
        <v>1962</v>
      </c>
      <c r="C64" s="221" t="s">
        <v>1914</v>
      </c>
      <c r="D64" s="220" t="s">
        <v>1747</v>
      </c>
      <c r="E64" s="221">
        <v>464</v>
      </c>
      <c r="F64" s="221" t="s">
        <v>1916</v>
      </c>
      <c r="G64" s="220" t="s">
        <v>1749</v>
      </c>
      <c r="H64" s="220" t="s">
        <v>1917</v>
      </c>
      <c r="I64" s="220" t="s">
        <v>1917</v>
      </c>
      <c r="J64" s="225" t="s">
        <v>41</v>
      </c>
      <c r="K64" s="94" t="s">
        <v>8</v>
      </c>
      <c r="L64" s="94" t="s">
        <v>41</v>
      </c>
      <c r="M64" s="94" t="s">
        <v>41</v>
      </c>
      <c r="N64" s="94" t="s">
        <v>41</v>
      </c>
      <c r="O64" s="94" t="s">
        <v>41</v>
      </c>
      <c r="P64" s="94" t="s">
        <v>41</v>
      </c>
      <c r="Q64" s="94" t="s">
        <v>14</v>
      </c>
      <c r="R64" s="94" t="s">
        <v>41</v>
      </c>
      <c r="S64" s="94" t="s">
        <v>41</v>
      </c>
      <c r="T64" s="94" t="s">
        <v>41</v>
      </c>
      <c r="U64" s="94" t="s">
        <v>41</v>
      </c>
      <c r="V64" s="94" t="s">
        <v>41</v>
      </c>
      <c r="W64" s="94" t="s">
        <v>41</v>
      </c>
      <c r="X64" s="94" t="s">
        <v>41</v>
      </c>
      <c r="Y64" s="94" t="s">
        <v>41</v>
      </c>
      <c r="Z64" s="95" t="s">
        <v>41</v>
      </c>
      <c r="AA64" s="138">
        <v>0</v>
      </c>
      <c r="AB64" s="242" t="s">
        <v>1963</v>
      </c>
      <c r="AC64" s="232"/>
      <c r="AD64" s="244"/>
      <c r="AE64" s="244"/>
      <c r="AF64" s="244" t="s">
        <v>1884</v>
      </c>
    </row>
    <row r="65" spans="1:32" ht="76.5" customHeight="1" x14ac:dyDescent="0.25">
      <c r="A65" s="218" t="s">
        <v>1964</v>
      </c>
      <c r="B65" s="222" t="s">
        <v>1965</v>
      </c>
      <c r="C65" s="221" t="s">
        <v>1914</v>
      </c>
      <c r="D65" s="220" t="s">
        <v>1757</v>
      </c>
      <c r="E65" s="221">
        <v>464</v>
      </c>
      <c r="F65" s="221" t="s">
        <v>1916</v>
      </c>
      <c r="G65" s="220" t="s">
        <v>1749</v>
      </c>
      <c r="H65" s="220" t="s">
        <v>1917</v>
      </c>
      <c r="I65" s="220" t="s">
        <v>1917</v>
      </c>
      <c r="J65" s="225" t="s">
        <v>41</v>
      </c>
      <c r="K65" s="94" t="s">
        <v>8</v>
      </c>
      <c r="L65" s="94" t="s">
        <v>41</v>
      </c>
      <c r="M65" s="94" t="s">
        <v>41</v>
      </c>
      <c r="N65" s="94" t="s">
        <v>41</v>
      </c>
      <c r="O65" s="94" t="s">
        <v>41</v>
      </c>
      <c r="P65" s="94" t="s">
        <v>41</v>
      </c>
      <c r="Q65" s="94" t="s">
        <v>14</v>
      </c>
      <c r="R65" s="94" t="s">
        <v>41</v>
      </c>
      <c r="S65" s="94" t="s">
        <v>41</v>
      </c>
      <c r="T65" s="94" t="s">
        <v>41</v>
      </c>
      <c r="U65" s="94" t="s">
        <v>41</v>
      </c>
      <c r="V65" s="94" t="s">
        <v>41</v>
      </c>
      <c r="W65" s="94" t="s">
        <v>41</v>
      </c>
      <c r="X65" s="94" t="s">
        <v>41</v>
      </c>
      <c r="Y65" s="94" t="s">
        <v>41</v>
      </c>
      <c r="Z65" s="95" t="s">
        <v>41</v>
      </c>
      <c r="AA65" s="138">
        <v>0</v>
      </c>
      <c r="AB65" s="242" t="s">
        <v>1966</v>
      </c>
      <c r="AC65" s="232"/>
      <c r="AD65" s="244"/>
      <c r="AE65" s="244"/>
      <c r="AF65" s="244" t="s">
        <v>1884</v>
      </c>
    </row>
    <row r="66" spans="1:32" ht="25.5" customHeight="1" x14ac:dyDescent="0.25">
      <c r="A66" s="218" t="s">
        <v>1967</v>
      </c>
      <c r="B66" s="228" t="s">
        <v>1968</v>
      </c>
      <c r="C66" s="221" t="s">
        <v>1914</v>
      </c>
      <c r="D66" s="220" t="s">
        <v>1863</v>
      </c>
      <c r="E66" s="221">
        <v>464</v>
      </c>
      <c r="F66" s="221" t="s">
        <v>1916</v>
      </c>
      <c r="G66" s="220" t="s">
        <v>1749</v>
      </c>
      <c r="H66" s="220" t="s">
        <v>1917</v>
      </c>
      <c r="I66" s="220" t="s">
        <v>1917</v>
      </c>
      <c r="J66" s="225" t="s">
        <v>41</v>
      </c>
      <c r="K66" s="94" t="s">
        <v>8</v>
      </c>
      <c r="L66" s="94" t="s">
        <v>41</v>
      </c>
      <c r="M66" s="94" t="s">
        <v>41</v>
      </c>
      <c r="N66" s="94" t="s">
        <v>41</v>
      </c>
      <c r="O66" s="94" t="s">
        <v>41</v>
      </c>
      <c r="P66" s="94" t="s">
        <v>41</v>
      </c>
      <c r="Q66" s="94" t="s">
        <v>14</v>
      </c>
      <c r="R66" s="94" t="s">
        <v>41</v>
      </c>
      <c r="S66" s="94" t="s">
        <v>16</v>
      </c>
      <c r="T66" s="94" t="s">
        <v>41</v>
      </c>
      <c r="U66" s="94" t="s">
        <v>41</v>
      </c>
      <c r="V66" s="94" t="s">
        <v>41</v>
      </c>
      <c r="W66" s="94" t="s">
        <v>41</v>
      </c>
      <c r="X66" s="94" t="s">
        <v>41</v>
      </c>
      <c r="Y66" s="94" t="s">
        <v>41</v>
      </c>
      <c r="Z66" s="95" t="s">
        <v>41</v>
      </c>
      <c r="AA66" s="138">
        <v>0</v>
      </c>
      <c r="AB66" s="245" t="s">
        <v>1969</v>
      </c>
      <c r="AC66" s="232"/>
      <c r="AD66" s="244"/>
      <c r="AE66" s="244"/>
      <c r="AF66" s="244" t="s">
        <v>1884</v>
      </c>
    </row>
    <row r="67" spans="1:32" ht="79.2" x14ac:dyDescent="0.25">
      <c r="A67" s="218" t="s">
        <v>1970</v>
      </c>
      <c r="B67" s="228" t="s">
        <v>1971</v>
      </c>
      <c r="C67" s="221" t="s">
        <v>1914</v>
      </c>
      <c r="D67" s="220" t="s">
        <v>1879</v>
      </c>
      <c r="E67" s="221">
        <v>464</v>
      </c>
      <c r="F67" s="221" t="s">
        <v>1916</v>
      </c>
      <c r="G67" s="220" t="s">
        <v>1749</v>
      </c>
      <c r="H67" s="220" t="s">
        <v>1917</v>
      </c>
      <c r="I67" s="220" t="s">
        <v>1917</v>
      </c>
      <c r="J67" s="225" t="s">
        <v>41</v>
      </c>
      <c r="K67" s="94" t="s">
        <v>8</v>
      </c>
      <c r="L67" s="94" t="s">
        <v>41</v>
      </c>
      <c r="M67" s="94" t="s">
        <v>41</v>
      </c>
      <c r="N67" s="94" t="s">
        <v>41</v>
      </c>
      <c r="O67" s="94" t="s">
        <v>41</v>
      </c>
      <c r="P67" s="94" t="s">
        <v>41</v>
      </c>
      <c r="Q67" s="94" t="s">
        <v>14</v>
      </c>
      <c r="R67" s="94" t="s">
        <v>41</v>
      </c>
      <c r="S67" s="94" t="s">
        <v>16</v>
      </c>
      <c r="T67" s="94" t="s">
        <v>41</v>
      </c>
      <c r="U67" s="94" t="s">
        <v>41</v>
      </c>
      <c r="V67" s="94" t="s">
        <v>41</v>
      </c>
      <c r="W67" s="94" t="s">
        <v>41</v>
      </c>
      <c r="X67" s="94" t="s">
        <v>41</v>
      </c>
      <c r="Y67" s="94" t="s">
        <v>41</v>
      </c>
      <c r="Z67" s="95" t="s">
        <v>41</v>
      </c>
      <c r="AA67" s="138">
        <v>0</v>
      </c>
      <c r="AB67" s="245" t="s">
        <v>1972</v>
      </c>
      <c r="AC67" s="232"/>
      <c r="AD67" s="244"/>
      <c r="AE67" s="244"/>
      <c r="AF67" s="244" t="s">
        <v>1884</v>
      </c>
    </row>
    <row r="68" spans="1:32" ht="48.75" customHeight="1" x14ac:dyDescent="0.25">
      <c r="A68" s="218" t="s">
        <v>1973</v>
      </c>
      <c r="B68" s="222" t="s">
        <v>1974</v>
      </c>
      <c r="C68" s="221" t="s">
        <v>1914</v>
      </c>
      <c r="D68" s="220" t="s">
        <v>1879</v>
      </c>
      <c r="E68" s="221">
        <v>464</v>
      </c>
      <c r="F68" s="221" t="s">
        <v>1916</v>
      </c>
      <c r="G68" s="220" t="s">
        <v>1749</v>
      </c>
      <c r="H68" s="220" t="s">
        <v>1917</v>
      </c>
      <c r="I68" s="220" t="s">
        <v>1917</v>
      </c>
      <c r="J68" s="225" t="s">
        <v>41</v>
      </c>
      <c r="K68" s="94" t="s">
        <v>8</v>
      </c>
      <c r="L68" s="94" t="s">
        <v>41</v>
      </c>
      <c r="M68" s="94" t="s">
        <v>41</v>
      </c>
      <c r="N68" s="94" t="s">
        <v>41</v>
      </c>
      <c r="O68" s="94" t="s">
        <v>41</v>
      </c>
      <c r="P68" s="94" t="s">
        <v>41</v>
      </c>
      <c r="Q68" s="94" t="s">
        <v>14</v>
      </c>
      <c r="R68" s="94" t="s">
        <v>41</v>
      </c>
      <c r="S68" s="94" t="s">
        <v>16</v>
      </c>
      <c r="T68" s="94" t="s">
        <v>41</v>
      </c>
      <c r="U68" s="94" t="s">
        <v>41</v>
      </c>
      <c r="V68" s="94" t="s">
        <v>41</v>
      </c>
      <c r="W68" s="94" t="s">
        <v>41</v>
      </c>
      <c r="X68" s="94" t="s">
        <v>41</v>
      </c>
      <c r="Y68" s="94" t="s">
        <v>41</v>
      </c>
      <c r="Z68" s="95" t="s">
        <v>41</v>
      </c>
      <c r="AA68" s="138">
        <v>0</v>
      </c>
      <c r="AB68" s="242" t="s">
        <v>1975</v>
      </c>
      <c r="AC68" s="232"/>
      <c r="AD68" s="244"/>
      <c r="AE68" s="244"/>
      <c r="AF68" s="244" t="s">
        <v>1884</v>
      </c>
    </row>
    <row r="69" spans="1:32" ht="30" x14ac:dyDescent="0.25">
      <c r="A69" s="218" t="s">
        <v>1976</v>
      </c>
      <c r="B69" s="222" t="s">
        <v>1977</v>
      </c>
      <c r="C69" s="221" t="s">
        <v>1914</v>
      </c>
      <c r="D69" s="221" t="s">
        <v>1879</v>
      </c>
      <c r="E69" s="221">
        <v>464</v>
      </c>
      <c r="F69" s="221" t="s">
        <v>1916</v>
      </c>
      <c r="G69" s="221" t="s">
        <v>1749</v>
      </c>
      <c r="H69" s="221" t="s">
        <v>1917</v>
      </c>
      <c r="I69" s="221" t="s">
        <v>1917</v>
      </c>
      <c r="J69" s="225" t="s">
        <v>41</v>
      </c>
      <c r="K69" s="94" t="s">
        <v>8</v>
      </c>
      <c r="L69" s="94" t="s">
        <v>41</v>
      </c>
      <c r="M69" s="94" t="s">
        <v>41</v>
      </c>
      <c r="N69" s="94" t="s">
        <v>41</v>
      </c>
      <c r="O69" s="94" t="s">
        <v>41</v>
      </c>
      <c r="P69" s="94" t="s">
        <v>41</v>
      </c>
      <c r="Q69" s="94" t="s">
        <v>41</v>
      </c>
      <c r="R69" s="94" t="s">
        <v>41</v>
      </c>
      <c r="S69" s="94" t="s">
        <v>41</v>
      </c>
      <c r="T69" s="94" t="s">
        <v>41</v>
      </c>
      <c r="U69" s="94" t="s">
        <v>41</v>
      </c>
      <c r="V69" s="94" t="s">
        <v>41</v>
      </c>
      <c r="W69" s="94" t="s">
        <v>41</v>
      </c>
      <c r="X69" s="94" t="s">
        <v>41</v>
      </c>
      <c r="Y69" s="94" t="s">
        <v>41</v>
      </c>
      <c r="Z69" s="95" t="s">
        <v>41</v>
      </c>
      <c r="AA69" s="138">
        <v>0</v>
      </c>
      <c r="AB69" s="242" t="s">
        <v>1978</v>
      </c>
      <c r="AC69" s="232"/>
      <c r="AD69" s="244"/>
      <c r="AE69" s="244"/>
      <c r="AF69" s="244" t="s">
        <v>1884</v>
      </c>
    </row>
    <row r="70" spans="1:32" ht="25.5" customHeight="1" x14ac:dyDescent="0.25">
      <c r="A70" s="218" t="s">
        <v>1979</v>
      </c>
      <c r="B70" s="222" t="s">
        <v>1980</v>
      </c>
      <c r="C70" s="221" t="s">
        <v>1914</v>
      </c>
      <c r="D70" s="221" t="s">
        <v>1879</v>
      </c>
      <c r="E70" s="221">
        <v>464</v>
      </c>
      <c r="F70" s="221" t="s">
        <v>1916</v>
      </c>
      <c r="G70" s="221" t="s">
        <v>1749</v>
      </c>
      <c r="H70" s="221" t="s">
        <v>1917</v>
      </c>
      <c r="I70" s="221" t="s">
        <v>1917</v>
      </c>
      <c r="J70" s="225" t="s">
        <v>41</v>
      </c>
      <c r="K70" s="94" t="s">
        <v>8</v>
      </c>
      <c r="L70" s="94" t="s">
        <v>41</v>
      </c>
      <c r="M70" s="94" t="s">
        <v>41</v>
      </c>
      <c r="N70" s="94" t="s">
        <v>41</v>
      </c>
      <c r="O70" s="94" t="s">
        <v>41</v>
      </c>
      <c r="P70" s="94" t="s">
        <v>41</v>
      </c>
      <c r="Q70" s="94" t="s">
        <v>14</v>
      </c>
      <c r="R70" s="94" t="s">
        <v>41</v>
      </c>
      <c r="S70" s="94" t="s">
        <v>16</v>
      </c>
      <c r="T70" s="94" t="s">
        <v>41</v>
      </c>
      <c r="U70" s="94" t="s">
        <v>41</v>
      </c>
      <c r="V70" s="94" t="s">
        <v>41</v>
      </c>
      <c r="W70" s="94" t="s">
        <v>41</v>
      </c>
      <c r="X70" s="94" t="s">
        <v>41</v>
      </c>
      <c r="Y70" s="94" t="s">
        <v>41</v>
      </c>
      <c r="Z70" s="95" t="s">
        <v>41</v>
      </c>
      <c r="AA70" s="138">
        <v>0</v>
      </c>
      <c r="AB70" s="242" t="s">
        <v>1981</v>
      </c>
      <c r="AC70" s="232"/>
      <c r="AD70" s="244"/>
      <c r="AE70" s="244"/>
      <c r="AF70" s="244" t="s">
        <v>1884</v>
      </c>
    </row>
    <row r="71" spans="1:32" ht="66" x14ac:dyDescent="0.25">
      <c r="A71" s="218" t="s">
        <v>1982</v>
      </c>
      <c r="B71" s="222" t="s">
        <v>1983</v>
      </c>
      <c r="C71" s="221" t="s">
        <v>1914</v>
      </c>
      <c r="D71" s="221" t="s">
        <v>1757</v>
      </c>
      <c r="E71" s="221">
        <v>464</v>
      </c>
      <c r="F71" s="221" t="s">
        <v>1916</v>
      </c>
      <c r="G71" s="221" t="s">
        <v>1749</v>
      </c>
      <c r="H71" s="221" t="s">
        <v>1917</v>
      </c>
      <c r="I71" s="221" t="s">
        <v>1917</v>
      </c>
      <c r="J71" s="225" t="s">
        <v>41</v>
      </c>
      <c r="K71" s="94" t="s">
        <v>8</v>
      </c>
      <c r="L71" s="94" t="s">
        <v>41</v>
      </c>
      <c r="M71" s="94" t="s">
        <v>41</v>
      </c>
      <c r="N71" s="94" t="s">
        <v>41</v>
      </c>
      <c r="O71" s="94" t="s">
        <v>41</v>
      </c>
      <c r="P71" s="94" t="s">
        <v>41</v>
      </c>
      <c r="Q71" s="94" t="s">
        <v>14</v>
      </c>
      <c r="R71" s="94" t="s">
        <v>41</v>
      </c>
      <c r="S71" s="94" t="s">
        <v>41</v>
      </c>
      <c r="T71" s="94" t="s">
        <v>41</v>
      </c>
      <c r="U71" s="94" t="s">
        <v>41</v>
      </c>
      <c r="V71" s="94" t="s">
        <v>41</v>
      </c>
      <c r="W71" s="94" t="s">
        <v>41</v>
      </c>
      <c r="X71" s="94" t="s">
        <v>41</v>
      </c>
      <c r="Y71" s="94" t="s">
        <v>41</v>
      </c>
      <c r="Z71" s="95" t="s">
        <v>41</v>
      </c>
      <c r="AA71" s="138">
        <v>0</v>
      </c>
      <c r="AB71" s="245" t="s">
        <v>1984</v>
      </c>
      <c r="AC71" s="232"/>
      <c r="AD71" s="244"/>
      <c r="AE71" s="244"/>
      <c r="AF71" s="244" t="s">
        <v>1884</v>
      </c>
    </row>
    <row r="72" spans="1:32" ht="66" x14ac:dyDescent="0.25">
      <c r="A72" s="218" t="s">
        <v>1985</v>
      </c>
      <c r="B72" s="222" t="s">
        <v>1986</v>
      </c>
      <c r="C72" s="221" t="s">
        <v>1914</v>
      </c>
      <c r="D72" s="221" t="s">
        <v>1757</v>
      </c>
      <c r="E72" s="221">
        <v>464</v>
      </c>
      <c r="F72" s="221" t="s">
        <v>1916</v>
      </c>
      <c r="G72" s="221" t="s">
        <v>1749</v>
      </c>
      <c r="H72" s="221" t="s">
        <v>1917</v>
      </c>
      <c r="I72" s="221" t="s">
        <v>1917</v>
      </c>
      <c r="J72" s="225" t="s">
        <v>41</v>
      </c>
      <c r="K72" s="94" t="s">
        <v>8</v>
      </c>
      <c r="L72" s="94" t="s">
        <v>41</v>
      </c>
      <c r="M72" s="94" t="s">
        <v>41</v>
      </c>
      <c r="N72" s="94" t="s">
        <v>41</v>
      </c>
      <c r="O72" s="94" t="s">
        <v>41</v>
      </c>
      <c r="P72" s="94" t="s">
        <v>41</v>
      </c>
      <c r="Q72" s="94" t="s">
        <v>14</v>
      </c>
      <c r="R72" s="94" t="s">
        <v>41</v>
      </c>
      <c r="S72" s="94" t="s">
        <v>41</v>
      </c>
      <c r="T72" s="94" t="s">
        <v>41</v>
      </c>
      <c r="U72" s="94" t="s">
        <v>41</v>
      </c>
      <c r="V72" s="94" t="s">
        <v>41</v>
      </c>
      <c r="W72" s="94" t="s">
        <v>41</v>
      </c>
      <c r="X72" s="94" t="s">
        <v>41</v>
      </c>
      <c r="Y72" s="94" t="s">
        <v>41</v>
      </c>
      <c r="Z72" s="95" t="s">
        <v>41</v>
      </c>
      <c r="AA72" s="138">
        <v>0</v>
      </c>
      <c r="AB72" s="242" t="s">
        <v>1987</v>
      </c>
      <c r="AC72" s="232"/>
      <c r="AD72" s="244"/>
      <c r="AE72" s="244"/>
      <c r="AF72" s="244" t="s">
        <v>1884</v>
      </c>
    </row>
    <row r="73" spans="1:32" ht="79.2" x14ac:dyDescent="0.25">
      <c r="A73" s="218" t="s">
        <v>1988</v>
      </c>
      <c r="B73" s="228" t="s">
        <v>1989</v>
      </c>
      <c r="C73" s="221" t="s">
        <v>1914</v>
      </c>
      <c r="D73" s="221" t="s">
        <v>1915</v>
      </c>
      <c r="E73" s="221">
        <v>464</v>
      </c>
      <c r="F73" s="221" t="s">
        <v>1916</v>
      </c>
      <c r="G73" s="221" t="s">
        <v>1749</v>
      </c>
      <c r="H73" s="221" t="s">
        <v>1917</v>
      </c>
      <c r="I73" s="220" t="s">
        <v>1917</v>
      </c>
      <c r="J73" s="225" t="s">
        <v>41</v>
      </c>
      <c r="K73" s="94" t="s">
        <v>8</v>
      </c>
      <c r="L73" s="94" t="s">
        <v>41</v>
      </c>
      <c r="M73" s="94" t="s">
        <v>41</v>
      </c>
      <c r="N73" s="94" t="s">
        <v>41</v>
      </c>
      <c r="O73" s="94" t="s">
        <v>41</v>
      </c>
      <c r="P73" s="94" t="s">
        <v>41</v>
      </c>
      <c r="Q73" s="94" t="s">
        <v>14</v>
      </c>
      <c r="R73" s="94" t="s">
        <v>41</v>
      </c>
      <c r="S73" s="94" t="s">
        <v>16</v>
      </c>
      <c r="T73" s="94" t="s">
        <v>41</v>
      </c>
      <c r="U73" s="94" t="s">
        <v>41</v>
      </c>
      <c r="V73" s="94" t="s">
        <v>41</v>
      </c>
      <c r="W73" s="94" t="s">
        <v>41</v>
      </c>
      <c r="X73" s="94" t="s">
        <v>41</v>
      </c>
      <c r="Y73" s="94" t="s">
        <v>41</v>
      </c>
      <c r="Z73" s="95" t="s">
        <v>41</v>
      </c>
      <c r="AA73" s="138">
        <v>0</v>
      </c>
      <c r="AB73" s="242" t="s">
        <v>1990</v>
      </c>
      <c r="AC73" s="232"/>
      <c r="AD73" s="244"/>
      <c r="AE73" s="244"/>
      <c r="AF73" s="244" t="s">
        <v>1884</v>
      </c>
    </row>
    <row r="74" spans="1:32" ht="92.4" x14ac:dyDescent="0.25">
      <c r="A74" s="218" t="s">
        <v>1991</v>
      </c>
      <c r="B74" s="228" t="s">
        <v>1992</v>
      </c>
      <c r="C74" s="221" t="s">
        <v>1914</v>
      </c>
      <c r="D74" s="221" t="s">
        <v>1939</v>
      </c>
      <c r="E74" s="221">
        <v>464</v>
      </c>
      <c r="F74" s="221" t="s">
        <v>1916</v>
      </c>
      <c r="G74" s="221" t="s">
        <v>1749</v>
      </c>
      <c r="H74" s="221" t="s">
        <v>1917</v>
      </c>
      <c r="I74" s="220" t="s">
        <v>1917</v>
      </c>
      <c r="J74" s="225" t="s">
        <v>41</v>
      </c>
      <c r="K74" s="94" t="s">
        <v>8</v>
      </c>
      <c r="L74" s="94" t="s">
        <v>41</v>
      </c>
      <c r="M74" s="94" t="s">
        <v>41</v>
      </c>
      <c r="N74" s="94" t="s">
        <v>41</v>
      </c>
      <c r="O74" s="94" t="s">
        <v>41</v>
      </c>
      <c r="P74" s="94" t="s">
        <v>41</v>
      </c>
      <c r="Q74" s="94" t="s">
        <v>14</v>
      </c>
      <c r="R74" s="94" t="s">
        <v>41</v>
      </c>
      <c r="S74" s="94" t="s">
        <v>16</v>
      </c>
      <c r="T74" s="94" t="s">
        <v>41</v>
      </c>
      <c r="U74" s="94" t="s">
        <v>41</v>
      </c>
      <c r="V74" s="94" t="s">
        <v>41</v>
      </c>
      <c r="W74" s="94" t="s">
        <v>41</v>
      </c>
      <c r="X74" s="94" t="s">
        <v>41</v>
      </c>
      <c r="Y74" s="94" t="s">
        <v>41</v>
      </c>
      <c r="Z74" s="95" t="s">
        <v>41</v>
      </c>
      <c r="AA74" s="138">
        <v>0</v>
      </c>
      <c r="AB74" s="242" t="s">
        <v>1993</v>
      </c>
      <c r="AC74" s="232"/>
      <c r="AD74" s="244"/>
      <c r="AE74" s="244"/>
      <c r="AF74" s="244" t="s">
        <v>1884</v>
      </c>
    </row>
    <row r="75" spans="1:32" ht="79.2" x14ac:dyDescent="0.25">
      <c r="A75" s="218" t="s">
        <v>1994</v>
      </c>
      <c r="B75" s="219" t="s">
        <v>1995</v>
      </c>
      <c r="C75" s="221" t="s">
        <v>1914</v>
      </c>
      <c r="D75" s="221" t="s">
        <v>1939</v>
      </c>
      <c r="E75" s="221">
        <v>464</v>
      </c>
      <c r="F75" s="221" t="s">
        <v>1916</v>
      </c>
      <c r="G75" s="221" t="s">
        <v>1749</v>
      </c>
      <c r="H75" s="221" t="s">
        <v>1917</v>
      </c>
      <c r="I75" s="221" t="s">
        <v>1917</v>
      </c>
      <c r="J75" s="225" t="s">
        <v>41</v>
      </c>
      <c r="K75" s="94" t="s">
        <v>8</v>
      </c>
      <c r="L75" s="94" t="s">
        <v>41</v>
      </c>
      <c r="M75" s="94" t="s">
        <v>41</v>
      </c>
      <c r="N75" s="94" t="s">
        <v>41</v>
      </c>
      <c r="O75" s="94" t="s">
        <v>41</v>
      </c>
      <c r="P75" s="94" t="s">
        <v>41</v>
      </c>
      <c r="Q75" s="94" t="s">
        <v>14</v>
      </c>
      <c r="R75" s="94" t="s">
        <v>41</v>
      </c>
      <c r="S75" s="94" t="s">
        <v>16</v>
      </c>
      <c r="T75" s="94" t="s">
        <v>41</v>
      </c>
      <c r="U75" s="94" t="s">
        <v>41</v>
      </c>
      <c r="V75" s="94" t="s">
        <v>41</v>
      </c>
      <c r="W75" s="94" t="s">
        <v>41</v>
      </c>
      <c r="X75" s="94" t="s">
        <v>41</v>
      </c>
      <c r="Y75" s="94" t="s">
        <v>41</v>
      </c>
      <c r="Z75" s="95" t="s">
        <v>41</v>
      </c>
      <c r="AA75" s="138">
        <v>0</v>
      </c>
      <c r="AB75" s="245" t="s">
        <v>1996</v>
      </c>
      <c r="AC75" s="232"/>
      <c r="AD75" s="244"/>
      <c r="AE75" s="244"/>
      <c r="AF75" s="244" t="s">
        <v>1884</v>
      </c>
    </row>
    <row r="76" spans="1:32" ht="68.25" customHeight="1" x14ac:dyDescent="0.25">
      <c r="A76" s="218" t="s">
        <v>1997</v>
      </c>
      <c r="B76" s="228" t="s">
        <v>1998</v>
      </c>
      <c r="C76" s="221" t="s">
        <v>1914</v>
      </c>
      <c r="D76" s="221" t="s">
        <v>1939</v>
      </c>
      <c r="E76" s="221">
        <v>464</v>
      </c>
      <c r="F76" s="221" t="s">
        <v>1916</v>
      </c>
      <c r="G76" s="221" t="s">
        <v>1749</v>
      </c>
      <c r="H76" s="221" t="s">
        <v>1917</v>
      </c>
      <c r="I76" s="221" t="s">
        <v>1917</v>
      </c>
      <c r="J76" s="225" t="s">
        <v>41</v>
      </c>
      <c r="K76" s="94" t="s">
        <v>8</v>
      </c>
      <c r="L76" s="94" t="s">
        <v>41</v>
      </c>
      <c r="M76" s="94" t="s">
        <v>41</v>
      </c>
      <c r="N76" s="94" t="s">
        <v>41</v>
      </c>
      <c r="O76" s="94" t="s">
        <v>41</v>
      </c>
      <c r="P76" s="94" t="s">
        <v>41</v>
      </c>
      <c r="Q76" s="94" t="s">
        <v>41</v>
      </c>
      <c r="R76" s="94" t="s">
        <v>41</v>
      </c>
      <c r="S76" s="94" t="s">
        <v>16</v>
      </c>
      <c r="T76" s="94" t="s">
        <v>41</v>
      </c>
      <c r="U76" s="94" t="s">
        <v>41</v>
      </c>
      <c r="V76" s="94" t="s">
        <v>41</v>
      </c>
      <c r="W76" s="94" t="s">
        <v>41</v>
      </c>
      <c r="X76" s="94" t="s">
        <v>41</v>
      </c>
      <c r="Y76" s="94" t="s">
        <v>41</v>
      </c>
      <c r="Z76" s="95" t="s">
        <v>41</v>
      </c>
      <c r="AA76" s="138">
        <v>0</v>
      </c>
      <c r="AB76" s="242" t="s">
        <v>1999</v>
      </c>
      <c r="AC76" s="232"/>
      <c r="AD76" s="244"/>
      <c r="AE76" s="244"/>
      <c r="AF76" s="244" t="s">
        <v>1884</v>
      </c>
    </row>
    <row r="77" spans="1:32" ht="69.75" customHeight="1" x14ac:dyDescent="0.25">
      <c r="A77" s="218" t="s">
        <v>2000</v>
      </c>
      <c r="B77" s="228" t="s">
        <v>2001</v>
      </c>
      <c r="C77" s="221" t="s">
        <v>1914</v>
      </c>
      <c r="D77" s="221" t="s">
        <v>1939</v>
      </c>
      <c r="E77" s="221">
        <v>464</v>
      </c>
      <c r="F77" s="221" t="s">
        <v>1916</v>
      </c>
      <c r="G77" s="221" t="s">
        <v>1749</v>
      </c>
      <c r="H77" s="221" t="s">
        <v>1917</v>
      </c>
      <c r="I77" s="221" t="s">
        <v>1917</v>
      </c>
      <c r="J77" s="225" t="s">
        <v>41</v>
      </c>
      <c r="K77" s="94" t="s">
        <v>8</v>
      </c>
      <c r="L77" s="94" t="s">
        <v>41</v>
      </c>
      <c r="M77" s="94" t="s">
        <v>41</v>
      </c>
      <c r="N77" s="94" t="s">
        <v>41</v>
      </c>
      <c r="O77" s="94" t="s">
        <v>41</v>
      </c>
      <c r="P77" s="94" t="s">
        <v>41</v>
      </c>
      <c r="Q77" s="94" t="s">
        <v>41</v>
      </c>
      <c r="R77" s="94" t="s">
        <v>41</v>
      </c>
      <c r="S77" s="94" t="s">
        <v>16</v>
      </c>
      <c r="T77" s="94" t="s">
        <v>41</v>
      </c>
      <c r="U77" s="94" t="s">
        <v>41</v>
      </c>
      <c r="V77" s="94" t="s">
        <v>41</v>
      </c>
      <c r="W77" s="94" t="s">
        <v>41</v>
      </c>
      <c r="X77" s="94" t="s">
        <v>41</v>
      </c>
      <c r="Y77" s="94" t="s">
        <v>41</v>
      </c>
      <c r="Z77" s="95" t="s">
        <v>41</v>
      </c>
      <c r="AA77" s="138">
        <v>0</v>
      </c>
      <c r="AB77" s="242" t="s">
        <v>2002</v>
      </c>
      <c r="AC77" s="232"/>
      <c r="AD77" s="244"/>
      <c r="AE77" s="244"/>
      <c r="AF77" s="244" t="s">
        <v>1884</v>
      </c>
    </row>
    <row r="78" spans="1:32" ht="66" x14ac:dyDescent="0.25">
      <c r="A78" s="218" t="s">
        <v>2003</v>
      </c>
      <c r="B78" s="228" t="s">
        <v>2004</v>
      </c>
      <c r="C78" s="221" t="s">
        <v>1914</v>
      </c>
      <c r="D78" s="221" t="s">
        <v>1939</v>
      </c>
      <c r="E78" s="221">
        <v>464</v>
      </c>
      <c r="F78" s="221" t="s">
        <v>1916</v>
      </c>
      <c r="G78" s="221" t="s">
        <v>1749</v>
      </c>
      <c r="H78" s="221" t="s">
        <v>1917</v>
      </c>
      <c r="I78" s="221" t="s">
        <v>1917</v>
      </c>
      <c r="J78" s="225" t="s">
        <v>41</v>
      </c>
      <c r="K78" s="94" t="s">
        <v>8</v>
      </c>
      <c r="L78" s="94" t="s">
        <v>41</v>
      </c>
      <c r="M78" s="94" t="s">
        <v>41</v>
      </c>
      <c r="N78" s="94" t="s">
        <v>41</v>
      </c>
      <c r="O78" s="94" t="s">
        <v>41</v>
      </c>
      <c r="P78" s="94" t="s">
        <v>41</v>
      </c>
      <c r="Q78" s="94" t="s">
        <v>41</v>
      </c>
      <c r="R78" s="94" t="s">
        <v>41</v>
      </c>
      <c r="S78" s="94" t="s">
        <v>16</v>
      </c>
      <c r="T78" s="94" t="s">
        <v>41</v>
      </c>
      <c r="U78" s="94" t="s">
        <v>41</v>
      </c>
      <c r="V78" s="94" t="s">
        <v>41</v>
      </c>
      <c r="W78" s="94" t="s">
        <v>41</v>
      </c>
      <c r="X78" s="94" t="s">
        <v>41</v>
      </c>
      <c r="Y78" s="94" t="s">
        <v>41</v>
      </c>
      <c r="Z78" s="95" t="s">
        <v>41</v>
      </c>
      <c r="AA78" s="138">
        <v>0</v>
      </c>
      <c r="AB78" s="242" t="s">
        <v>2005</v>
      </c>
      <c r="AC78" s="232"/>
      <c r="AD78" s="244"/>
      <c r="AE78" s="244"/>
      <c r="AF78" s="244" t="s">
        <v>1884</v>
      </c>
    </row>
    <row r="79" spans="1:32" ht="66" x14ac:dyDescent="0.25">
      <c r="A79" s="218" t="s">
        <v>2006</v>
      </c>
      <c r="B79" s="228" t="s">
        <v>2007</v>
      </c>
      <c r="C79" s="221" t="s">
        <v>1914</v>
      </c>
      <c r="D79" s="221" t="s">
        <v>1915</v>
      </c>
      <c r="E79" s="221">
        <v>464</v>
      </c>
      <c r="F79" s="221" t="s">
        <v>1916</v>
      </c>
      <c r="G79" s="221" t="s">
        <v>1749</v>
      </c>
      <c r="H79" s="221" t="s">
        <v>1917</v>
      </c>
      <c r="I79" s="221" t="s">
        <v>1917</v>
      </c>
      <c r="J79" s="225" t="s">
        <v>41</v>
      </c>
      <c r="K79" s="94" t="s">
        <v>8</v>
      </c>
      <c r="L79" s="94" t="s">
        <v>41</v>
      </c>
      <c r="M79" s="94" t="s">
        <v>41</v>
      </c>
      <c r="N79" s="94" t="s">
        <v>41</v>
      </c>
      <c r="O79" s="94" t="s">
        <v>41</v>
      </c>
      <c r="P79" s="94" t="s">
        <v>41</v>
      </c>
      <c r="Q79" s="94" t="s">
        <v>14</v>
      </c>
      <c r="R79" s="94" t="s">
        <v>41</v>
      </c>
      <c r="S79" s="94" t="s">
        <v>41</v>
      </c>
      <c r="T79" s="94" t="s">
        <v>41</v>
      </c>
      <c r="U79" s="94" t="s">
        <v>41</v>
      </c>
      <c r="V79" s="94" t="s">
        <v>41</v>
      </c>
      <c r="W79" s="94" t="s">
        <v>41</v>
      </c>
      <c r="X79" s="94" t="s">
        <v>41</v>
      </c>
      <c r="Y79" s="94" t="s">
        <v>41</v>
      </c>
      <c r="Z79" s="95" t="s">
        <v>41</v>
      </c>
      <c r="AA79" s="138">
        <v>0</v>
      </c>
      <c r="AB79" s="246" t="s">
        <v>2008</v>
      </c>
      <c r="AC79" s="232"/>
      <c r="AD79" s="244"/>
      <c r="AE79" s="244"/>
      <c r="AF79" s="244" t="s">
        <v>1884</v>
      </c>
    </row>
    <row r="80" spans="1:32" ht="96" customHeight="1" x14ac:dyDescent="0.25">
      <c r="A80" s="218" t="s">
        <v>2009</v>
      </c>
      <c r="B80" s="228" t="s">
        <v>2010</v>
      </c>
      <c r="C80" s="221" t="s">
        <v>1914</v>
      </c>
      <c r="D80" s="221" t="s">
        <v>1915</v>
      </c>
      <c r="E80" s="221">
        <v>464</v>
      </c>
      <c r="F80" s="221" t="s">
        <v>1916</v>
      </c>
      <c r="G80" s="221" t="s">
        <v>1749</v>
      </c>
      <c r="H80" s="221" t="s">
        <v>1917</v>
      </c>
      <c r="I80" s="221" t="s">
        <v>1917</v>
      </c>
      <c r="J80" s="225" t="s">
        <v>41</v>
      </c>
      <c r="K80" s="94" t="s">
        <v>8</v>
      </c>
      <c r="L80" s="94" t="s">
        <v>41</v>
      </c>
      <c r="M80" s="94" t="s">
        <v>41</v>
      </c>
      <c r="N80" s="94" t="s">
        <v>41</v>
      </c>
      <c r="O80" s="94" t="s">
        <v>41</v>
      </c>
      <c r="P80" s="94" t="s">
        <v>41</v>
      </c>
      <c r="Q80" s="94" t="s">
        <v>41</v>
      </c>
      <c r="R80" s="94" t="s">
        <v>41</v>
      </c>
      <c r="S80" s="94" t="s">
        <v>16</v>
      </c>
      <c r="T80" s="94" t="s">
        <v>41</v>
      </c>
      <c r="U80" s="94" t="s">
        <v>41</v>
      </c>
      <c r="V80" s="94" t="s">
        <v>41</v>
      </c>
      <c r="W80" s="94" t="s">
        <v>41</v>
      </c>
      <c r="X80" s="94" t="s">
        <v>41</v>
      </c>
      <c r="Y80" s="94" t="s">
        <v>41</v>
      </c>
      <c r="Z80" s="95" t="s">
        <v>41</v>
      </c>
      <c r="AA80" s="138">
        <v>0</v>
      </c>
      <c r="AB80" s="242" t="s">
        <v>2011</v>
      </c>
      <c r="AC80" s="232"/>
      <c r="AD80" s="244"/>
      <c r="AE80" s="244"/>
      <c r="AF80" s="244" t="s">
        <v>1884</v>
      </c>
    </row>
    <row r="81" spans="1:32" ht="90.75" customHeight="1" x14ac:dyDescent="0.25">
      <c r="A81" s="218" t="s">
        <v>2012</v>
      </c>
      <c r="B81" s="228" t="s">
        <v>2013</v>
      </c>
      <c r="C81" s="221" t="s">
        <v>1914</v>
      </c>
      <c r="D81" s="221" t="s">
        <v>1863</v>
      </c>
      <c r="E81" s="221">
        <v>464</v>
      </c>
      <c r="F81" s="221" t="s">
        <v>1916</v>
      </c>
      <c r="G81" s="221" t="s">
        <v>1749</v>
      </c>
      <c r="H81" s="221" t="s">
        <v>1917</v>
      </c>
      <c r="I81" s="221" t="s">
        <v>1917</v>
      </c>
      <c r="J81" s="225" t="s">
        <v>41</v>
      </c>
      <c r="K81" s="94" t="s">
        <v>41</v>
      </c>
      <c r="L81" s="94" t="s">
        <v>41</v>
      </c>
      <c r="M81" s="94" t="s">
        <v>41</v>
      </c>
      <c r="N81" s="94" t="s">
        <v>41</v>
      </c>
      <c r="O81" s="94" t="s">
        <v>41</v>
      </c>
      <c r="P81" s="94" t="s">
        <v>41</v>
      </c>
      <c r="Q81" s="94" t="s">
        <v>14</v>
      </c>
      <c r="R81" s="94" t="s">
        <v>41</v>
      </c>
      <c r="S81" s="94" t="s">
        <v>16</v>
      </c>
      <c r="T81" s="94" t="s">
        <v>41</v>
      </c>
      <c r="U81" s="94" t="s">
        <v>41</v>
      </c>
      <c r="V81" s="94" t="s">
        <v>41</v>
      </c>
      <c r="W81" s="94" t="s">
        <v>41</v>
      </c>
      <c r="X81" s="94" t="s">
        <v>41</v>
      </c>
      <c r="Y81" s="94" t="s">
        <v>41</v>
      </c>
      <c r="Z81" s="95" t="s">
        <v>41</v>
      </c>
      <c r="AA81" s="138">
        <v>0</v>
      </c>
      <c r="AB81" s="242" t="s">
        <v>2014</v>
      </c>
      <c r="AC81" s="232"/>
      <c r="AD81" s="244"/>
      <c r="AE81" s="244"/>
      <c r="AF81" s="244" t="s">
        <v>1884</v>
      </c>
    </row>
    <row r="82" spans="1:32" ht="30" x14ac:dyDescent="0.25">
      <c r="A82" s="218" t="s">
        <v>2015</v>
      </c>
      <c r="B82" s="228" t="s">
        <v>2016</v>
      </c>
      <c r="C82" s="221" t="s">
        <v>1914</v>
      </c>
      <c r="D82" s="221" t="s">
        <v>1757</v>
      </c>
      <c r="E82" s="221">
        <v>464</v>
      </c>
      <c r="F82" s="221" t="s">
        <v>1916</v>
      </c>
      <c r="G82" s="221" t="s">
        <v>1749</v>
      </c>
      <c r="H82" s="221" t="s">
        <v>1917</v>
      </c>
      <c r="I82" s="221" t="s">
        <v>1917</v>
      </c>
      <c r="J82" s="225" t="s">
        <v>41</v>
      </c>
      <c r="K82" s="94" t="s">
        <v>41</v>
      </c>
      <c r="L82" s="94" t="s">
        <v>41</v>
      </c>
      <c r="M82" s="94" t="s">
        <v>41</v>
      </c>
      <c r="N82" s="94" t="s">
        <v>41</v>
      </c>
      <c r="O82" s="94" t="s">
        <v>41</v>
      </c>
      <c r="P82" s="94" t="s">
        <v>41</v>
      </c>
      <c r="Q82" s="94" t="s">
        <v>41</v>
      </c>
      <c r="R82" s="94" t="s">
        <v>41</v>
      </c>
      <c r="S82" s="94" t="s">
        <v>16</v>
      </c>
      <c r="T82" s="94" t="s">
        <v>41</v>
      </c>
      <c r="U82" s="94" t="s">
        <v>41</v>
      </c>
      <c r="V82" s="94" t="s">
        <v>41</v>
      </c>
      <c r="W82" s="94" t="s">
        <v>41</v>
      </c>
      <c r="X82" s="94" t="s">
        <v>41</v>
      </c>
      <c r="Y82" s="94" t="s">
        <v>41</v>
      </c>
      <c r="Z82" s="95" t="s">
        <v>41</v>
      </c>
      <c r="AA82" s="138">
        <v>0</v>
      </c>
      <c r="AB82" s="242" t="s">
        <v>2017</v>
      </c>
      <c r="AC82" s="232"/>
      <c r="AD82" s="244"/>
      <c r="AE82" s="244"/>
      <c r="AF82" s="244" t="s">
        <v>1884</v>
      </c>
    </row>
    <row r="83" spans="1:32" ht="91.5" customHeight="1" x14ac:dyDescent="0.25">
      <c r="A83" s="218" t="s">
        <v>2018</v>
      </c>
      <c r="B83" s="228" t="s">
        <v>2019</v>
      </c>
      <c r="C83" s="221" t="s">
        <v>1914</v>
      </c>
      <c r="D83" s="221" t="s">
        <v>1863</v>
      </c>
      <c r="E83" s="221">
        <v>464</v>
      </c>
      <c r="F83" s="221" t="s">
        <v>1916</v>
      </c>
      <c r="G83" s="221" t="s">
        <v>1749</v>
      </c>
      <c r="H83" s="221" t="s">
        <v>1917</v>
      </c>
      <c r="I83" s="221" t="s">
        <v>1917</v>
      </c>
      <c r="J83" s="225" t="s">
        <v>41</v>
      </c>
      <c r="K83" s="94" t="s">
        <v>41</v>
      </c>
      <c r="L83" s="94" t="s">
        <v>41</v>
      </c>
      <c r="M83" s="94" t="s">
        <v>10</v>
      </c>
      <c r="N83" s="94" t="s">
        <v>41</v>
      </c>
      <c r="O83" s="94" t="s">
        <v>41</v>
      </c>
      <c r="P83" s="94" t="s">
        <v>41</v>
      </c>
      <c r="Q83" s="94" t="s">
        <v>41</v>
      </c>
      <c r="R83" s="94" t="s">
        <v>41</v>
      </c>
      <c r="S83" s="94" t="s">
        <v>41</v>
      </c>
      <c r="T83" s="94" t="s">
        <v>41</v>
      </c>
      <c r="U83" s="94" t="s">
        <v>41</v>
      </c>
      <c r="V83" s="94" t="s">
        <v>41</v>
      </c>
      <c r="W83" s="94" t="s">
        <v>41</v>
      </c>
      <c r="X83" s="94" t="s">
        <v>41</v>
      </c>
      <c r="Y83" s="94" t="s">
        <v>41</v>
      </c>
      <c r="Z83" s="95" t="s">
        <v>41</v>
      </c>
      <c r="AA83" s="138">
        <v>0</v>
      </c>
      <c r="AB83" s="242" t="s">
        <v>2020</v>
      </c>
      <c r="AC83" s="232"/>
      <c r="AD83" s="244"/>
      <c r="AE83" s="244"/>
      <c r="AF83" s="244" t="s">
        <v>1884</v>
      </c>
    </row>
    <row r="84" spans="1:32" ht="30" x14ac:dyDescent="0.25">
      <c r="A84" s="218" t="s">
        <v>2021</v>
      </c>
      <c r="B84" s="228" t="s">
        <v>2022</v>
      </c>
      <c r="C84" s="221" t="s">
        <v>1914</v>
      </c>
      <c r="D84" s="221" t="s">
        <v>1879</v>
      </c>
      <c r="E84" s="221">
        <v>464</v>
      </c>
      <c r="F84" s="221" t="s">
        <v>1916</v>
      </c>
      <c r="G84" s="221" t="s">
        <v>1749</v>
      </c>
      <c r="H84" s="221" t="s">
        <v>1917</v>
      </c>
      <c r="I84" s="221" t="s">
        <v>1917</v>
      </c>
      <c r="J84" s="225" t="s">
        <v>41</v>
      </c>
      <c r="K84" s="94" t="s">
        <v>41</v>
      </c>
      <c r="L84" s="94" t="s">
        <v>41</v>
      </c>
      <c r="M84" s="94" t="s">
        <v>10</v>
      </c>
      <c r="N84" s="94" t="s">
        <v>41</v>
      </c>
      <c r="O84" s="94" t="s">
        <v>41</v>
      </c>
      <c r="P84" s="94" t="s">
        <v>41</v>
      </c>
      <c r="Q84" s="94" t="s">
        <v>41</v>
      </c>
      <c r="R84" s="94" t="s">
        <v>41</v>
      </c>
      <c r="S84" s="94" t="s">
        <v>41</v>
      </c>
      <c r="T84" s="94" t="s">
        <v>41</v>
      </c>
      <c r="U84" s="94" t="s">
        <v>41</v>
      </c>
      <c r="V84" s="94" t="s">
        <v>41</v>
      </c>
      <c r="W84" s="94" t="s">
        <v>41</v>
      </c>
      <c r="X84" s="94" t="s">
        <v>41</v>
      </c>
      <c r="Y84" s="94" t="s">
        <v>41</v>
      </c>
      <c r="Z84" s="95" t="s">
        <v>41</v>
      </c>
      <c r="AA84" s="138">
        <v>0</v>
      </c>
      <c r="AB84" s="242" t="s">
        <v>2023</v>
      </c>
      <c r="AC84" s="232"/>
      <c r="AD84" s="244"/>
      <c r="AE84" s="244"/>
      <c r="AF84" s="244" t="s">
        <v>1884</v>
      </c>
    </row>
    <row r="85" spans="1:32" ht="30" x14ac:dyDescent="0.25">
      <c r="A85" s="218" t="s">
        <v>2024</v>
      </c>
      <c r="B85" s="228" t="s">
        <v>2025</v>
      </c>
      <c r="C85" s="221" t="s">
        <v>2026</v>
      </c>
      <c r="D85" s="221" t="s">
        <v>1747</v>
      </c>
      <c r="E85" s="221">
        <v>395</v>
      </c>
      <c r="F85" s="221" t="s">
        <v>1856</v>
      </c>
      <c r="G85" s="221" t="s">
        <v>1749</v>
      </c>
      <c r="H85" s="221" t="s">
        <v>2027</v>
      </c>
      <c r="I85" s="221" t="s">
        <v>1751</v>
      </c>
      <c r="J85" s="225" t="s">
        <v>41</v>
      </c>
      <c r="K85" s="94" t="s">
        <v>41</v>
      </c>
      <c r="L85" s="94" t="s">
        <v>41</v>
      </c>
      <c r="M85" s="94" t="s">
        <v>10</v>
      </c>
      <c r="N85" s="94" t="s">
        <v>41</v>
      </c>
      <c r="O85" s="94" t="s">
        <v>41</v>
      </c>
      <c r="P85" s="94" t="s">
        <v>41</v>
      </c>
      <c r="Q85" s="94" t="s">
        <v>41</v>
      </c>
      <c r="R85" s="94" t="s">
        <v>41</v>
      </c>
      <c r="S85" s="94" t="s">
        <v>41</v>
      </c>
      <c r="T85" s="94" t="s">
        <v>41</v>
      </c>
      <c r="U85" s="94" t="s">
        <v>41</v>
      </c>
      <c r="V85" s="94" t="s">
        <v>41</v>
      </c>
      <c r="W85" s="94" t="s">
        <v>41</v>
      </c>
      <c r="X85" s="94" t="s">
        <v>41</v>
      </c>
      <c r="Y85" s="94" t="s">
        <v>41</v>
      </c>
      <c r="Z85" s="95" t="s">
        <v>41</v>
      </c>
      <c r="AA85" s="138">
        <v>0</v>
      </c>
      <c r="AB85" s="242" t="s">
        <v>2028</v>
      </c>
      <c r="AC85" s="232" t="s">
        <v>2029</v>
      </c>
      <c r="AD85" s="244"/>
      <c r="AE85" s="244"/>
      <c r="AF85" s="244" t="s">
        <v>1884</v>
      </c>
    </row>
    <row r="86" spans="1:32" ht="66" x14ac:dyDescent="0.25">
      <c r="A86" s="218" t="s">
        <v>2015</v>
      </c>
      <c r="B86" s="228" t="s">
        <v>2030</v>
      </c>
      <c r="C86" s="221" t="s">
        <v>2026</v>
      </c>
      <c r="D86" s="221" t="s">
        <v>1747</v>
      </c>
      <c r="E86" s="221">
        <v>395</v>
      </c>
      <c r="F86" s="221" t="s">
        <v>1856</v>
      </c>
      <c r="G86" s="220" t="s">
        <v>1749</v>
      </c>
      <c r="H86" s="220" t="s">
        <v>2027</v>
      </c>
      <c r="I86" s="220" t="s">
        <v>1751</v>
      </c>
      <c r="J86" s="225" t="s">
        <v>41</v>
      </c>
      <c r="K86" s="94" t="s">
        <v>41</v>
      </c>
      <c r="L86" s="94" t="s">
        <v>41</v>
      </c>
      <c r="M86" s="94" t="s">
        <v>10</v>
      </c>
      <c r="N86" s="94" t="s">
        <v>41</v>
      </c>
      <c r="O86" s="94" t="s">
        <v>41</v>
      </c>
      <c r="P86" s="94" t="s">
        <v>41</v>
      </c>
      <c r="Q86" s="94" t="s">
        <v>41</v>
      </c>
      <c r="R86" s="94" t="s">
        <v>41</v>
      </c>
      <c r="S86" s="94" t="s">
        <v>16</v>
      </c>
      <c r="T86" s="94" t="s">
        <v>41</v>
      </c>
      <c r="U86" s="94" t="s">
        <v>41</v>
      </c>
      <c r="V86" s="94" t="s">
        <v>41</v>
      </c>
      <c r="W86" s="94" t="s">
        <v>41</v>
      </c>
      <c r="X86" s="94" t="s">
        <v>41</v>
      </c>
      <c r="Y86" s="94" t="s">
        <v>41</v>
      </c>
      <c r="Z86" s="95" t="s">
        <v>41</v>
      </c>
      <c r="AA86" s="138">
        <v>0</v>
      </c>
      <c r="AB86" s="242" t="s">
        <v>2031</v>
      </c>
      <c r="AC86" s="232"/>
      <c r="AD86" s="244"/>
      <c r="AE86" s="244"/>
      <c r="AF86" s="244" t="s">
        <v>1884</v>
      </c>
    </row>
    <row r="87" spans="1:32" ht="52.8" x14ac:dyDescent="0.25">
      <c r="A87" s="218" t="s">
        <v>2032</v>
      </c>
      <c r="B87" s="228" t="s">
        <v>2033</v>
      </c>
      <c r="C87" s="221" t="s">
        <v>2026</v>
      </c>
      <c r="D87" s="221" t="s">
        <v>1747</v>
      </c>
      <c r="E87" s="221">
        <v>395</v>
      </c>
      <c r="F87" s="221" t="s">
        <v>1856</v>
      </c>
      <c r="G87" s="220" t="s">
        <v>1749</v>
      </c>
      <c r="H87" s="220" t="s">
        <v>2027</v>
      </c>
      <c r="I87" s="220" t="s">
        <v>1751</v>
      </c>
      <c r="J87" s="225" t="s">
        <v>41</v>
      </c>
      <c r="K87" s="94" t="s">
        <v>41</v>
      </c>
      <c r="L87" s="94" t="s">
        <v>41</v>
      </c>
      <c r="M87" s="94" t="s">
        <v>10</v>
      </c>
      <c r="N87" s="94" t="s">
        <v>41</v>
      </c>
      <c r="O87" s="94" t="s">
        <v>41</v>
      </c>
      <c r="P87" s="94" t="s">
        <v>41</v>
      </c>
      <c r="Q87" s="94" t="s">
        <v>41</v>
      </c>
      <c r="R87" s="94" t="s">
        <v>41</v>
      </c>
      <c r="S87" s="94" t="s">
        <v>16</v>
      </c>
      <c r="T87" s="94" t="s">
        <v>41</v>
      </c>
      <c r="U87" s="94" t="s">
        <v>41</v>
      </c>
      <c r="V87" s="94" t="s">
        <v>41</v>
      </c>
      <c r="W87" s="94" t="s">
        <v>41</v>
      </c>
      <c r="X87" s="94" t="s">
        <v>41</v>
      </c>
      <c r="Y87" s="94" t="s">
        <v>41</v>
      </c>
      <c r="Z87" s="95" t="s">
        <v>41</v>
      </c>
      <c r="AA87" s="138">
        <v>0</v>
      </c>
      <c r="AB87" s="242" t="s">
        <v>2034</v>
      </c>
      <c r="AC87" s="232"/>
      <c r="AD87" s="244"/>
      <c r="AE87" s="244"/>
      <c r="AF87" s="244" t="s">
        <v>1884</v>
      </c>
    </row>
    <row r="88" spans="1:32" ht="30" x14ac:dyDescent="0.25">
      <c r="A88" s="218" t="s">
        <v>2035</v>
      </c>
      <c r="B88" s="228" t="s">
        <v>2036</v>
      </c>
      <c r="C88" s="221" t="s">
        <v>2026</v>
      </c>
      <c r="D88" s="221" t="s">
        <v>1747</v>
      </c>
      <c r="E88" s="221">
        <v>395</v>
      </c>
      <c r="F88" s="221" t="s">
        <v>1856</v>
      </c>
      <c r="G88" s="220" t="s">
        <v>1749</v>
      </c>
      <c r="H88" s="220" t="s">
        <v>2027</v>
      </c>
      <c r="I88" s="220" t="s">
        <v>1751</v>
      </c>
      <c r="J88" s="225" t="s">
        <v>41</v>
      </c>
      <c r="K88" s="94" t="s">
        <v>41</v>
      </c>
      <c r="L88" s="94" t="s">
        <v>41</v>
      </c>
      <c r="M88" s="94" t="s">
        <v>10</v>
      </c>
      <c r="N88" s="94" t="s">
        <v>41</v>
      </c>
      <c r="O88" s="94" t="s">
        <v>41</v>
      </c>
      <c r="P88" s="94" t="s">
        <v>41</v>
      </c>
      <c r="Q88" s="94" t="s">
        <v>41</v>
      </c>
      <c r="R88" s="94" t="s">
        <v>41</v>
      </c>
      <c r="S88" s="94" t="s">
        <v>41</v>
      </c>
      <c r="T88" s="94" t="s">
        <v>41</v>
      </c>
      <c r="U88" s="94" t="s">
        <v>41</v>
      </c>
      <c r="V88" s="94" t="s">
        <v>41</v>
      </c>
      <c r="W88" s="94" t="s">
        <v>41</v>
      </c>
      <c r="X88" s="94" t="s">
        <v>41</v>
      </c>
      <c r="Y88" s="94" t="s">
        <v>41</v>
      </c>
      <c r="Z88" s="95" t="s">
        <v>41</v>
      </c>
      <c r="AA88" s="138">
        <v>0</v>
      </c>
      <c r="AB88" s="242" t="s">
        <v>2037</v>
      </c>
      <c r="AC88" s="232"/>
      <c r="AD88" s="244"/>
      <c r="AE88" s="244"/>
      <c r="AF88" s="244" t="s">
        <v>1884</v>
      </c>
    </row>
    <row r="89" spans="1:32" ht="52.8" x14ac:dyDescent="0.25">
      <c r="A89" s="218" t="s">
        <v>2038</v>
      </c>
      <c r="B89" s="228" t="s">
        <v>2039</v>
      </c>
      <c r="C89" s="221" t="s">
        <v>2026</v>
      </c>
      <c r="D89" s="221" t="s">
        <v>1757</v>
      </c>
      <c r="E89" s="221">
        <v>395</v>
      </c>
      <c r="F89" s="221" t="s">
        <v>1856</v>
      </c>
      <c r="G89" s="220" t="s">
        <v>1749</v>
      </c>
      <c r="H89" s="220" t="s">
        <v>2027</v>
      </c>
      <c r="I89" s="220" t="s">
        <v>1751</v>
      </c>
      <c r="J89" s="225" t="s">
        <v>41</v>
      </c>
      <c r="K89" s="94" t="s">
        <v>41</v>
      </c>
      <c r="L89" s="94" t="s">
        <v>41</v>
      </c>
      <c r="M89" s="94" t="s">
        <v>10</v>
      </c>
      <c r="N89" s="94" t="s">
        <v>41</v>
      </c>
      <c r="O89" s="94" t="s">
        <v>41</v>
      </c>
      <c r="P89" s="94" t="s">
        <v>41</v>
      </c>
      <c r="Q89" s="94" t="s">
        <v>41</v>
      </c>
      <c r="R89" s="94" t="s">
        <v>41</v>
      </c>
      <c r="S89" s="94" t="s">
        <v>16</v>
      </c>
      <c r="T89" s="94" t="s">
        <v>41</v>
      </c>
      <c r="U89" s="94" t="s">
        <v>41</v>
      </c>
      <c r="V89" s="94" t="s">
        <v>41</v>
      </c>
      <c r="W89" s="94" t="s">
        <v>41</v>
      </c>
      <c r="X89" s="94" t="s">
        <v>41</v>
      </c>
      <c r="Y89" s="94" t="s">
        <v>41</v>
      </c>
      <c r="Z89" s="95" t="s">
        <v>41</v>
      </c>
      <c r="AA89" s="138">
        <v>0</v>
      </c>
      <c r="AB89" s="242" t="s">
        <v>2040</v>
      </c>
      <c r="AC89" s="232"/>
      <c r="AD89" s="244"/>
      <c r="AE89" s="244"/>
      <c r="AF89" s="244" t="s">
        <v>1884</v>
      </c>
    </row>
    <row r="90" spans="1:32" ht="66" x14ac:dyDescent="0.25">
      <c r="A90" s="218" t="s">
        <v>2041</v>
      </c>
      <c r="B90" s="228" t="s">
        <v>2042</v>
      </c>
      <c r="C90" s="221" t="s">
        <v>2026</v>
      </c>
      <c r="D90" s="221" t="s">
        <v>1757</v>
      </c>
      <c r="E90" s="221">
        <v>395</v>
      </c>
      <c r="F90" s="221" t="s">
        <v>1856</v>
      </c>
      <c r="G90" s="220" t="s">
        <v>1749</v>
      </c>
      <c r="H90" s="220" t="s">
        <v>2027</v>
      </c>
      <c r="I90" s="220" t="s">
        <v>1751</v>
      </c>
      <c r="J90" s="225" t="s">
        <v>41</v>
      </c>
      <c r="K90" s="94" t="s">
        <v>41</v>
      </c>
      <c r="L90" s="94" t="s">
        <v>41</v>
      </c>
      <c r="M90" s="94" t="s">
        <v>10</v>
      </c>
      <c r="N90" s="94" t="s">
        <v>41</v>
      </c>
      <c r="O90" s="94" t="s">
        <v>41</v>
      </c>
      <c r="P90" s="94" t="s">
        <v>41</v>
      </c>
      <c r="Q90" s="94" t="s">
        <v>41</v>
      </c>
      <c r="R90" s="94" t="s">
        <v>41</v>
      </c>
      <c r="S90" s="94" t="s">
        <v>16</v>
      </c>
      <c r="T90" s="94" t="s">
        <v>41</v>
      </c>
      <c r="U90" s="94" t="s">
        <v>41</v>
      </c>
      <c r="V90" s="94" t="s">
        <v>41</v>
      </c>
      <c r="W90" s="94" t="s">
        <v>41</v>
      </c>
      <c r="X90" s="94" t="s">
        <v>41</v>
      </c>
      <c r="Y90" s="94" t="s">
        <v>41</v>
      </c>
      <c r="Z90" s="95" t="s">
        <v>41</v>
      </c>
      <c r="AA90" s="138">
        <v>0</v>
      </c>
      <c r="AB90" s="242" t="s">
        <v>2043</v>
      </c>
      <c r="AC90" s="232"/>
      <c r="AD90" s="244"/>
      <c r="AE90" s="244"/>
      <c r="AF90" s="244" t="s">
        <v>1884</v>
      </c>
    </row>
    <row r="91" spans="1:32" ht="39.6" x14ac:dyDescent="0.25">
      <c r="A91" s="218" t="s">
        <v>2044</v>
      </c>
      <c r="B91" s="228" t="s">
        <v>2045</v>
      </c>
      <c r="C91" s="221" t="s">
        <v>2026</v>
      </c>
      <c r="D91" s="221" t="s">
        <v>1757</v>
      </c>
      <c r="E91" s="221">
        <v>395</v>
      </c>
      <c r="F91" s="221" t="s">
        <v>1856</v>
      </c>
      <c r="G91" s="220" t="s">
        <v>1749</v>
      </c>
      <c r="H91" s="220" t="s">
        <v>2027</v>
      </c>
      <c r="I91" s="220" t="s">
        <v>1751</v>
      </c>
      <c r="J91" s="225" t="s">
        <v>41</v>
      </c>
      <c r="K91" s="94" t="s">
        <v>41</v>
      </c>
      <c r="L91" s="94" t="s">
        <v>41</v>
      </c>
      <c r="M91" s="94" t="s">
        <v>10</v>
      </c>
      <c r="N91" s="94" t="s">
        <v>41</v>
      </c>
      <c r="O91" s="94" t="s">
        <v>41</v>
      </c>
      <c r="P91" s="94" t="s">
        <v>41</v>
      </c>
      <c r="Q91" s="94" t="s">
        <v>41</v>
      </c>
      <c r="R91" s="94" t="s">
        <v>41</v>
      </c>
      <c r="S91" s="94" t="s">
        <v>41</v>
      </c>
      <c r="T91" s="94" t="s">
        <v>41</v>
      </c>
      <c r="U91" s="94" t="s">
        <v>41</v>
      </c>
      <c r="V91" s="94" t="s">
        <v>41</v>
      </c>
      <c r="W91" s="94" t="s">
        <v>41</v>
      </c>
      <c r="X91" s="94" t="s">
        <v>41</v>
      </c>
      <c r="Y91" s="94" t="s">
        <v>41</v>
      </c>
      <c r="Z91" s="95" t="s">
        <v>41</v>
      </c>
      <c r="AA91" s="138">
        <v>0</v>
      </c>
      <c r="AB91" s="242" t="s">
        <v>2046</v>
      </c>
      <c r="AC91" s="232"/>
      <c r="AD91" s="244"/>
      <c r="AE91" s="244"/>
      <c r="AF91" s="244" t="s">
        <v>1884</v>
      </c>
    </row>
    <row r="92" spans="1:32" ht="52.8" x14ac:dyDescent="0.25">
      <c r="A92" s="218" t="s">
        <v>2047</v>
      </c>
      <c r="B92" s="228" t="s">
        <v>2048</v>
      </c>
      <c r="C92" s="221" t="s">
        <v>2026</v>
      </c>
      <c r="D92" s="221" t="s">
        <v>1863</v>
      </c>
      <c r="E92" s="221">
        <v>395</v>
      </c>
      <c r="F92" s="221" t="s">
        <v>1856</v>
      </c>
      <c r="G92" s="220" t="s">
        <v>1749</v>
      </c>
      <c r="H92" s="220" t="s">
        <v>2027</v>
      </c>
      <c r="I92" s="220" t="s">
        <v>1751</v>
      </c>
      <c r="J92" s="225" t="s">
        <v>41</v>
      </c>
      <c r="K92" s="94" t="s">
        <v>41</v>
      </c>
      <c r="L92" s="94" t="s">
        <v>41</v>
      </c>
      <c r="M92" s="94" t="s">
        <v>10</v>
      </c>
      <c r="N92" s="94" t="s">
        <v>41</v>
      </c>
      <c r="O92" s="94" t="s">
        <v>41</v>
      </c>
      <c r="P92" s="94" t="s">
        <v>41</v>
      </c>
      <c r="Q92" s="94" t="s">
        <v>41</v>
      </c>
      <c r="R92" s="94" t="s">
        <v>41</v>
      </c>
      <c r="S92" s="94" t="s">
        <v>41</v>
      </c>
      <c r="T92" s="94" t="s">
        <v>41</v>
      </c>
      <c r="U92" s="94" t="s">
        <v>41</v>
      </c>
      <c r="V92" s="94" t="s">
        <v>41</v>
      </c>
      <c r="W92" s="94" t="s">
        <v>41</v>
      </c>
      <c r="X92" s="94" t="s">
        <v>41</v>
      </c>
      <c r="Y92" s="94" t="s">
        <v>41</v>
      </c>
      <c r="Z92" s="95" t="s">
        <v>41</v>
      </c>
      <c r="AA92" s="138">
        <v>0</v>
      </c>
      <c r="AB92" s="242" t="s">
        <v>2049</v>
      </c>
      <c r="AC92" s="232"/>
      <c r="AD92" s="244"/>
      <c r="AE92" s="244"/>
      <c r="AF92" s="244" t="s">
        <v>1884</v>
      </c>
    </row>
    <row r="93" spans="1:32" ht="39.6" x14ac:dyDescent="0.25">
      <c r="A93" s="218" t="s">
        <v>2050</v>
      </c>
      <c r="B93" s="228" t="s">
        <v>2051</v>
      </c>
      <c r="C93" s="221" t="s">
        <v>2026</v>
      </c>
      <c r="D93" s="221" t="s">
        <v>1863</v>
      </c>
      <c r="E93" s="221">
        <v>395</v>
      </c>
      <c r="F93" s="221" t="s">
        <v>1856</v>
      </c>
      <c r="G93" s="220" t="s">
        <v>1749</v>
      </c>
      <c r="H93" s="220" t="s">
        <v>2027</v>
      </c>
      <c r="I93" s="220" t="s">
        <v>1751</v>
      </c>
      <c r="J93" s="225" t="s">
        <v>41</v>
      </c>
      <c r="K93" s="94" t="s">
        <v>41</v>
      </c>
      <c r="L93" s="94" t="s">
        <v>41</v>
      </c>
      <c r="M93" s="94" t="s">
        <v>10</v>
      </c>
      <c r="N93" s="94" t="s">
        <v>41</v>
      </c>
      <c r="O93" s="94" t="s">
        <v>41</v>
      </c>
      <c r="P93" s="94" t="s">
        <v>41</v>
      </c>
      <c r="Q93" s="94" t="s">
        <v>41</v>
      </c>
      <c r="R93" s="94" t="s">
        <v>41</v>
      </c>
      <c r="S93" s="94" t="s">
        <v>41</v>
      </c>
      <c r="T93" s="94" t="s">
        <v>41</v>
      </c>
      <c r="U93" s="94" t="s">
        <v>41</v>
      </c>
      <c r="V93" s="94" t="s">
        <v>41</v>
      </c>
      <c r="W93" s="94" t="s">
        <v>41</v>
      </c>
      <c r="X93" s="94" t="s">
        <v>41</v>
      </c>
      <c r="Y93" s="94" t="s">
        <v>41</v>
      </c>
      <c r="Z93" s="95" t="s">
        <v>41</v>
      </c>
      <c r="AA93" s="138">
        <v>0</v>
      </c>
      <c r="AB93" s="242" t="s">
        <v>2052</v>
      </c>
      <c r="AC93" s="232"/>
      <c r="AD93" s="244"/>
      <c r="AE93" s="244"/>
      <c r="AF93" s="244" t="s">
        <v>1884</v>
      </c>
    </row>
    <row r="94" spans="1:32" ht="39.6" x14ac:dyDescent="0.25">
      <c r="A94" s="218" t="s">
        <v>2053</v>
      </c>
      <c r="B94" s="228" t="s">
        <v>2054</v>
      </c>
      <c r="C94" s="221" t="s">
        <v>2026</v>
      </c>
      <c r="D94" s="221" t="s">
        <v>1863</v>
      </c>
      <c r="E94" s="221">
        <v>395</v>
      </c>
      <c r="F94" s="221" t="s">
        <v>1856</v>
      </c>
      <c r="G94" s="220" t="s">
        <v>1749</v>
      </c>
      <c r="H94" s="220" t="s">
        <v>2027</v>
      </c>
      <c r="I94" s="220" t="s">
        <v>1751</v>
      </c>
      <c r="J94" s="225" t="s">
        <v>41</v>
      </c>
      <c r="K94" s="94" t="s">
        <v>41</v>
      </c>
      <c r="L94" s="94" t="s">
        <v>41</v>
      </c>
      <c r="M94" s="94" t="s">
        <v>10</v>
      </c>
      <c r="N94" s="94" t="s">
        <v>41</v>
      </c>
      <c r="O94" s="94" t="s">
        <v>41</v>
      </c>
      <c r="P94" s="94" t="s">
        <v>41</v>
      </c>
      <c r="Q94" s="94" t="s">
        <v>41</v>
      </c>
      <c r="R94" s="94" t="s">
        <v>41</v>
      </c>
      <c r="S94" s="94" t="s">
        <v>41</v>
      </c>
      <c r="T94" s="94" t="s">
        <v>41</v>
      </c>
      <c r="U94" s="94" t="s">
        <v>41</v>
      </c>
      <c r="V94" s="94" t="s">
        <v>41</v>
      </c>
      <c r="W94" s="94" t="s">
        <v>41</v>
      </c>
      <c r="X94" s="94" t="s">
        <v>41</v>
      </c>
      <c r="Y94" s="94" t="s">
        <v>41</v>
      </c>
      <c r="Z94" s="95" t="s">
        <v>41</v>
      </c>
      <c r="AA94" s="138">
        <v>0</v>
      </c>
      <c r="AB94" s="242" t="s">
        <v>2055</v>
      </c>
      <c r="AC94" s="232"/>
      <c r="AD94" s="244"/>
      <c r="AE94" s="244"/>
      <c r="AF94" s="244" t="s">
        <v>1884</v>
      </c>
    </row>
    <row r="95" spans="1:32" ht="52.8" x14ac:dyDescent="0.25">
      <c r="A95" s="218" t="s">
        <v>2056</v>
      </c>
      <c r="B95" s="228" t="s">
        <v>2057</v>
      </c>
      <c r="C95" s="221" t="s">
        <v>2026</v>
      </c>
      <c r="D95" s="221" t="s">
        <v>1879</v>
      </c>
      <c r="E95" s="221">
        <v>395</v>
      </c>
      <c r="F95" s="221" t="s">
        <v>1856</v>
      </c>
      <c r="G95" s="220" t="s">
        <v>1749</v>
      </c>
      <c r="H95" s="220" t="s">
        <v>2027</v>
      </c>
      <c r="I95" s="220" t="s">
        <v>1751</v>
      </c>
      <c r="J95" s="225" t="s">
        <v>41</v>
      </c>
      <c r="K95" s="94" t="s">
        <v>41</v>
      </c>
      <c r="L95" s="94" t="s">
        <v>41</v>
      </c>
      <c r="M95" s="94" t="s">
        <v>10</v>
      </c>
      <c r="N95" s="94" t="s">
        <v>41</v>
      </c>
      <c r="O95" s="94" t="s">
        <v>41</v>
      </c>
      <c r="P95" s="94" t="s">
        <v>41</v>
      </c>
      <c r="Q95" s="94" t="s">
        <v>41</v>
      </c>
      <c r="R95" s="94" t="s">
        <v>41</v>
      </c>
      <c r="S95" s="94" t="s">
        <v>41</v>
      </c>
      <c r="T95" s="94" t="s">
        <v>41</v>
      </c>
      <c r="U95" s="94" t="s">
        <v>41</v>
      </c>
      <c r="V95" s="94" t="s">
        <v>41</v>
      </c>
      <c r="W95" s="94" t="s">
        <v>41</v>
      </c>
      <c r="X95" s="94" t="s">
        <v>41</v>
      </c>
      <c r="Y95" s="94" t="s">
        <v>41</v>
      </c>
      <c r="Z95" s="95" t="s">
        <v>41</v>
      </c>
      <c r="AA95" s="138">
        <v>0</v>
      </c>
      <c r="AB95" s="242" t="s">
        <v>2058</v>
      </c>
      <c r="AC95" s="232"/>
      <c r="AD95" s="244"/>
      <c r="AE95" s="244"/>
      <c r="AF95" s="244" t="s">
        <v>1884</v>
      </c>
    </row>
    <row r="96" spans="1:32" ht="66" x14ac:dyDescent="0.25">
      <c r="A96" s="218" t="s">
        <v>2059</v>
      </c>
      <c r="B96" s="228" t="s">
        <v>2060</v>
      </c>
      <c r="C96" s="221" t="s">
        <v>2026</v>
      </c>
      <c r="D96" s="221" t="s">
        <v>1757</v>
      </c>
      <c r="E96" s="221">
        <v>395</v>
      </c>
      <c r="F96" s="221" t="s">
        <v>1856</v>
      </c>
      <c r="G96" s="220" t="s">
        <v>1749</v>
      </c>
      <c r="H96" s="220" t="s">
        <v>2027</v>
      </c>
      <c r="I96" s="220" t="s">
        <v>1751</v>
      </c>
      <c r="J96" s="225" t="s">
        <v>41</v>
      </c>
      <c r="K96" s="94" t="s">
        <v>41</v>
      </c>
      <c r="L96" s="94" t="s">
        <v>41</v>
      </c>
      <c r="M96" s="94" t="s">
        <v>10</v>
      </c>
      <c r="N96" s="94" t="s">
        <v>41</v>
      </c>
      <c r="O96" s="94" t="s">
        <v>41</v>
      </c>
      <c r="P96" s="94" t="s">
        <v>41</v>
      </c>
      <c r="Q96" s="94" t="s">
        <v>41</v>
      </c>
      <c r="R96" s="94" t="s">
        <v>41</v>
      </c>
      <c r="S96" s="94" t="s">
        <v>16</v>
      </c>
      <c r="T96" s="94" t="s">
        <v>41</v>
      </c>
      <c r="U96" s="94" t="s">
        <v>41</v>
      </c>
      <c r="V96" s="94" t="s">
        <v>41</v>
      </c>
      <c r="W96" s="94" t="s">
        <v>41</v>
      </c>
      <c r="X96" s="94" t="s">
        <v>41</v>
      </c>
      <c r="Y96" s="94" t="s">
        <v>41</v>
      </c>
      <c r="Z96" s="95" t="s">
        <v>41</v>
      </c>
      <c r="AA96" s="138">
        <v>0</v>
      </c>
      <c r="AB96" s="242" t="s">
        <v>2043</v>
      </c>
      <c r="AC96" s="232"/>
      <c r="AD96" s="244"/>
      <c r="AE96" s="244"/>
      <c r="AF96" s="244" t="s">
        <v>1884</v>
      </c>
    </row>
    <row r="97" spans="1:32" ht="30" x14ac:dyDescent="0.25">
      <c r="A97" s="218" t="s">
        <v>2061</v>
      </c>
      <c r="B97" s="228" t="s">
        <v>2062</v>
      </c>
      <c r="C97" s="221" t="s">
        <v>2026</v>
      </c>
      <c r="D97" s="221" t="s">
        <v>1757</v>
      </c>
      <c r="E97" s="221">
        <v>395</v>
      </c>
      <c r="F97" s="221" t="s">
        <v>1856</v>
      </c>
      <c r="G97" s="220" t="s">
        <v>1749</v>
      </c>
      <c r="H97" s="220" t="s">
        <v>2027</v>
      </c>
      <c r="I97" s="220" t="s">
        <v>1751</v>
      </c>
      <c r="J97" s="225" t="s">
        <v>41</v>
      </c>
      <c r="K97" s="94" t="s">
        <v>41</v>
      </c>
      <c r="L97" s="94" t="s">
        <v>41</v>
      </c>
      <c r="M97" s="94" t="s">
        <v>10</v>
      </c>
      <c r="N97" s="94" t="s">
        <v>41</v>
      </c>
      <c r="O97" s="94" t="s">
        <v>41</v>
      </c>
      <c r="P97" s="94" t="s">
        <v>41</v>
      </c>
      <c r="Q97" s="94" t="s">
        <v>41</v>
      </c>
      <c r="R97" s="94" t="s">
        <v>41</v>
      </c>
      <c r="S97" s="94" t="s">
        <v>41</v>
      </c>
      <c r="T97" s="94" t="s">
        <v>41</v>
      </c>
      <c r="U97" s="94" t="s">
        <v>41</v>
      </c>
      <c r="V97" s="94" t="s">
        <v>41</v>
      </c>
      <c r="W97" s="94" t="s">
        <v>41</v>
      </c>
      <c r="X97" s="94" t="s">
        <v>41</v>
      </c>
      <c r="Y97" s="94" t="s">
        <v>41</v>
      </c>
      <c r="Z97" s="95" t="s">
        <v>41</v>
      </c>
      <c r="AA97" s="138">
        <v>0</v>
      </c>
      <c r="AB97" s="242" t="s">
        <v>2063</v>
      </c>
      <c r="AC97" s="232"/>
      <c r="AD97" s="244"/>
      <c r="AE97" s="244"/>
      <c r="AF97" s="244" t="s">
        <v>1884</v>
      </c>
    </row>
    <row r="98" spans="1:32" ht="66" x14ac:dyDescent="0.25">
      <c r="A98" s="218" t="s">
        <v>2064</v>
      </c>
      <c r="B98" s="228" t="s">
        <v>2065</v>
      </c>
      <c r="C98" s="221" t="s">
        <v>2026</v>
      </c>
      <c r="D98" s="221" t="s">
        <v>1863</v>
      </c>
      <c r="E98" s="221">
        <v>395</v>
      </c>
      <c r="F98" s="221" t="s">
        <v>1856</v>
      </c>
      <c r="G98" s="220" t="s">
        <v>1749</v>
      </c>
      <c r="H98" s="220" t="s">
        <v>2027</v>
      </c>
      <c r="I98" s="220" t="s">
        <v>1751</v>
      </c>
      <c r="J98" s="225" t="s">
        <v>41</v>
      </c>
      <c r="K98" s="94" t="s">
        <v>41</v>
      </c>
      <c r="L98" s="94" t="s">
        <v>41</v>
      </c>
      <c r="M98" s="94" t="s">
        <v>10</v>
      </c>
      <c r="N98" s="94" t="s">
        <v>41</v>
      </c>
      <c r="O98" s="94" t="s">
        <v>41</v>
      </c>
      <c r="P98" s="94" t="s">
        <v>41</v>
      </c>
      <c r="Q98" s="94" t="s">
        <v>41</v>
      </c>
      <c r="R98" s="94" t="s">
        <v>41</v>
      </c>
      <c r="S98" s="94" t="s">
        <v>16</v>
      </c>
      <c r="T98" s="94" t="s">
        <v>41</v>
      </c>
      <c r="U98" s="94" t="s">
        <v>41</v>
      </c>
      <c r="V98" s="94" t="s">
        <v>41</v>
      </c>
      <c r="W98" s="94" t="s">
        <v>41</v>
      </c>
      <c r="X98" s="94" t="s">
        <v>41</v>
      </c>
      <c r="Y98" s="94" t="s">
        <v>41</v>
      </c>
      <c r="Z98" s="95" t="s">
        <v>41</v>
      </c>
      <c r="AA98" s="138">
        <v>0</v>
      </c>
      <c r="AB98" s="242" t="s">
        <v>2043</v>
      </c>
      <c r="AC98" s="232"/>
      <c r="AD98" s="244"/>
      <c r="AE98" s="244"/>
      <c r="AF98" s="244" t="s">
        <v>1884</v>
      </c>
    </row>
    <row r="99" spans="1:32" ht="92.4" x14ac:dyDescent="0.25">
      <c r="A99" s="218" t="s">
        <v>2066</v>
      </c>
      <c r="B99" s="228" t="s">
        <v>2067</v>
      </c>
      <c r="C99" s="221" t="s">
        <v>2026</v>
      </c>
      <c r="D99" s="221" t="s">
        <v>1879</v>
      </c>
      <c r="E99" s="221">
        <v>395</v>
      </c>
      <c r="F99" s="221" t="s">
        <v>1856</v>
      </c>
      <c r="G99" s="220" t="s">
        <v>1749</v>
      </c>
      <c r="H99" s="220" t="s">
        <v>2027</v>
      </c>
      <c r="I99" s="220" t="s">
        <v>1751</v>
      </c>
      <c r="J99" s="225" t="s">
        <v>41</v>
      </c>
      <c r="K99" s="94" t="s">
        <v>41</v>
      </c>
      <c r="L99" s="94" t="s">
        <v>41</v>
      </c>
      <c r="M99" s="94" t="s">
        <v>10</v>
      </c>
      <c r="N99" s="94" t="s">
        <v>41</v>
      </c>
      <c r="O99" s="94" t="s">
        <v>41</v>
      </c>
      <c r="P99" s="94" t="s">
        <v>41</v>
      </c>
      <c r="Q99" s="94" t="s">
        <v>14</v>
      </c>
      <c r="R99" s="94" t="s">
        <v>41</v>
      </c>
      <c r="S99" s="94" t="s">
        <v>16</v>
      </c>
      <c r="T99" s="94" t="s">
        <v>41</v>
      </c>
      <c r="U99" s="94" t="s">
        <v>41</v>
      </c>
      <c r="V99" s="94" t="s">
        <v>41</v>
      </c>
      <c r="W99" s="94" t="s">
        <v>41</v>
      </c>
      <c r="X99" s="94" t="s">
        <v>41</v>
      </c>
      <c r="Y99" s="94" t="s">
        <v>41</v>
      </c>
      <c r="Z99" s="95" t="s">
        <v>41</v>
      </c>
      <c r="AA99" s="138">
        <v>0</v>
      </c>
      <c r="AB99" s="242" t="s">
        <v>2068</v>
      </c>
      <c r="AC99" s="232"/>
      <c r="AD99" s="244"/>
      <c r="AE99" s="244"/>
      <c r="AF99" s="244" t="s">
        <v>1884</v>
      </c>
    </row>
    <row r="100" spans="1:32" ht="30" x14ac:dyDescent="0.25">
      <c r="A100" s="218" t="s">
        <v>2069</v>
      </c>
      <c r="B100" s="228" t="s">
        <v>2070</v>
      </c>
      <c r="C100" s="221" t="s">
        <v>2026</v>
      </c>
      <c r="D100" s="221" t="s">
        <v>1863</v>
      </c>
      <c r="E100" s="221">
        <v>395</v>
      </c>
      <c r="F100" s="221" t="s">
        <v>1856</v>
      </c>
      <c r="G100" s="220" t="s">
        <v>1749</v>
      </c>
      <c r="H100" s="220" t="s">
        <v>2027</v>
      </c>
      <c r="I100" s="220" t="s">
        <v>1751</v>
      </c>
      <c r="J100" s="225" t="s">
        <v>41</v>
      </c>
      <c r="K100" s="94" t="s">
        <v>41</v>
      </c>
      <c r="L100" s="94" t="s">
        <v>41</v>
      </c>
      <c r="M100" s="94" t="s">
        <v>10</v>
      </c>
      <c r="N100" s="94" t="s">
        <v>41</v>
      </c>
      <c r="O100" s="94" t="s">
        <v>41</v>
      </c>
      <c r="P100" s="94" t="s">
        <v>41</v>
      </c>
      <c r="Q100" s="94" t="s">
        <v>41</v>
      </c>
      <c r="R100" s="94" t="s">
        <v>41</v>
      </c>
      <c r="S100" s="94" t="s">
        <v>41</v>
      </c>
      <c r="T100" s="94" t="s">
        <v>41</v>
      </c>
      <c r="U100" s="94" t="s">
        <v>41</v>
      </c>
      <c r="V100" s="94" t="s">
        <v>41</v>
      </c>
      <c r="W100" s="94" t="s">
        <v>41</v>
      </c>
      <c r="X100" s="94" t="s">
        <v>41</v>
      </c>
      <c r="Y100" s="94" t="s">
        <v>41</v>
      </c>
      <c r="Z100" s="95" t="s">
        <v>41</v>
      </c>
      <c r="AA100" s="138">
        <v>0</v>
      </c>
      <c r="AB100" s="242" t="s">
        <v>2071</v>
      </c>
      <c r="AC100" s="232"/>
      <c r="AD100" s="244"/>
      <c r="AE100" s="244"/>
      <c r="AF100" s="244" t="s">
        <v>1884</v>
      </c>
    </row>
    <row r="101" spans="1:32" ht="79.2" x14ac:dyDescent="0.25">
      <c r="A101" s="218" t="s">
        <v>2072</v>
      </c>
      <c r="B101" s="228" t="s">
        <v>2073</v>
      </c>
      <c r="C101" s="221" t="s">
        <v>2026</v>
      </c>
      <c r="D101" s="221" t="s">
        <v>1879</v>
      </c>
      <c r="E101" s="221">
        <v>395</v>
      </c>
      <c r="F101" s="221" t="s">
        <v>1856</v>
      </c>
      <c r="G101" s="220" t="s">
        <v>1749</v>
      </c>
      <c r="H101" s="220" t="s">
        <v>2027</v>
      </c>
      <c r="I101" s="220" t="s">
        <v>1751</v>
      </c>
      <c r="J101" s="225" t="s">
        <v>41</v>
      </c>
      <c r="K101" s="94" t="s">
        <v>41</v>
      </c>
      <c r="L101" s="94" t="s">
        <v>41</v>
      </c>
      <c r="M101" s="94" t="s">
        <v>10</v>
      </c>
      <c r="N101" s="94" t="s">
        <v>41</v>
      </c>
      <c r="O101" s="94" t="s">
        <v>41</v>
      </c>
      <c r="P101" s="94" t="s">
        <v>41</v>
      </c>
      <c r="Q101" s="94" t="s">
        <v>14</v>
      </c>
      <c r="R101" s="94" t="s">
        <v>41</v>
      </c>
      <c r="S101" s="94" t="s">
        <v>16</v>
      </c>
      <c r="T101" s="94" t="s">
        <v>41</v>
      </c>
      <c r="U101" s="94" t="s">
        <v>41</v>
      </c>
      <c r="V101" s="94" t="s">
        <v>41</v>
      </c>
      <c r="W101" s="94" t="s">
        <v>41</v>
      </c>
      <c r="X101" s="94" t="s">
        <v>41</v>
      </c>
      <c r="Y101" s="94" t="s">
        <v>41</v>
      </c>
      <c r="Z101" s="95" t="s">
        <v>41</v>
      </c>
      <c r="AA101" s="138">
        <v>0</v>
      </c>
      <c r="AB101" s="242" t="s">
        <v>2074</v>
      </c>
      <c r="AC101" s="232"/>
      <c r="AD101" s="244"/>
      <c r="AE101" s="244"/>
      <c r="AF101" s="244" t="s">
        <v>1884</v>
      </c>
    </row>
    <row r="102" spans="1:32" ht="66" x14ac:dyDescent="0.25">
      <c r="A102" s="218" t="s">
        <v>2075</v>
      </c>
      <c r="B102" s="228" t="s">
        <v>2076</v>
      </c>
      <c r="C102" s="221" t="s">
        <v>2026</v>
      </c>
      <c r="D102" s="221" t="s">
        <v>1879</v>
      </c>
      <c r="E102" s="221">
        <v>395</v>
      </c>
      <c r="F102" s="221" t="s">
        <v>1856</v>
      </c>
      <c r="G102" s="220" t="s">
        <v>1749</v>
      </c>
      <c r="H102" s="220" t="s">
        <v>2027</v>
      </c>
      <c r="I102" s="220" t="s">
        <v>1751</v>
      </c>
      <c r="J102" s="225" t="s">
        <v>41</v>
      </c>
      <c r="K102" s="94" t="s">
        <v>41</v>
      </c>
      <c r="L102" s="94" t="s">
        <v>41</v>
      </c>
      <c r="M102" s="94" t="s">
        <v>10</v>
      </c>
      <c r="N102" s="94" t="s">
        <v>41</v>
      </c>
      <c r="O102" s="94" t="s">
        <v>41</v>
      </c>
      <c r="P102" s="94" t="s">
        <v>41</v>
      </c>
      <c r="Q102" s="94" t="s">
        <v>14</v>
      </c>
      <c r="R102" s="94" t="s">
        <v>41</v>
      </c>
      <c r="S102" s="94" t="s">
        <v>41</v>
      </c>
      <c r="T102" s="94" t="s">
        <v>41</v>
      </c>
      <c r="U102" s="94" t="s">
        <v>41</v>
      </c>
      <c r="V102" s="94" t="s">
        <v>41</v>
      </c>
      <c r="W102" s="94" t="s">
        <v>41</v>
      </c>
      <c r="X102" s="94" t="s">
        <v>41</v>
      </c>
      <c r="Y102" s="94" t="s">
        <v>41</v>
      </c>
      <c r="Z102" s="95" t="s">
        <v>41</v>
      </c>
      <c r="AA102" s="138">
        <v>0</v>
      </c>
      <c r="AB102" s="242" t="s">
        <v>2077</v>
      </c>
      <c r="AC102" s="232"/>
      <c r="AD102" s="244"/>
      <c r="AE102" s="244"/>
      <c r="AF102" s="244" t="s">
        <v>1884</v>
      </c>
    </row>
    <row r="103" spans="1:32" ht="30" x14ac:dyDescent="0.25">
      <c r="A103" s="218" t="s">
        <v>2078</v>
      </c>
      <c r="B103" s="228" t="s">
        <v>2079</v>
      </c>
      <c r="C103" s="221" t="s">
        <v>2026</v>
      </c>
      <c r="D103" s="221" t="s">
        <v>1863</v>
      </c>
      <c r="E103" s="221">
        <v>395</v>
      </c>
      <c r="F103" s="221" t="s">
        <v>1856</v>
      </c>
      <c r="G103" s="220" t="s">
        <v>1749</v>
      </c>
      <c r="H103" s="220" t="s">
        <v>2027</v>
      </c>
      <c r="I103" s="220" t="s">
        <v>1751</v>
      </c>
      <c r="J103" s="225" t="s">
        <v>41</v>
      </c>
      <c r="K103" s="94" t="s">
        <v>41</v>
      </c>
      <c r="L103" s="94" t="s">
        <v>41</v>
      </c>
      <c r="M103" s="94" t="s">
        <v>10</v>
      </c>
      <c r="N103" s="94" t="s">
        <v>41</v>
      </c>
      <c r="O103" s="94" t="s">
        <v>41</v>
      </c>
      <c r="P103" s="94" t="s">
        <v>41</v>
      </c>
      <c r="Q103" s="94" t="s">
        <v>41</v>
      </c>
      <c r="R103" s="94" t="s">
        <v>41</v>
      </c>
      <c r="S103" s="94" t="s">
        <v>41</v>
      </c>
      <c r="T103" s="94" t="s">
        <v>41</v>
      </c>
      <c r="U103" s="94" t="s">
        <v>41</v>
      </c>
      <c r="V103" s="94" t="s">
        <v>41</v>
      </c>
      <c r="W103" s="94" t="s">
        <v>41</v>
      </c>
      <c r="X103" s="94" t="s">
        <v>41</v>
      </c>
      <c r="Y103" s="94" t="s">
        <v>41</v>
      </c>
      <c r="Z103" s="95" t="s">
        <v>41</v>
      </c>
      <c r="AA103" s="138">
        <v>0</v>
      </c>
      <c r="AB103" s="242" t="s">
        <v>2080</v>
      </c>
      <c r="AC103" s="232"/>
      <c r="AD103" s="244"/>
      <c r="AE103" s="244"/>
      <c r="AF103" s="244" t="s">
        <v>1884</v>
      </c>
    </row>
    <row r="104" spans="1:32" ht="30" x14ac:dyDescent="0.25">
      <c r="A104" s="218" t="s">
        <v>2081</v>
      </c>
      <c r="B104" s="228" t="s">
        <v>2082</v>
      </c>
      <c r="C104" s="221" t="s">
        <v>2026</v>
      </c>
      <c r="D104" s="221" t="s">
        <v>1879</v>
      </c>
      <c r="E104" s="221">
        <v>395</v>
      </c>
      <c r="F104" s="221" t="s">
        <v>1856</v>
      </c>
      <c r="G104" s="220" t="s">
        <v>1749</v>
      </c>
      <c r="H104" s="220" t="s">
        <v>2027</v>
      </c>
      <c r="I104" s="220" t="s">
        <v>1751</v>
      </c>
      <c r="J104" s="225" t="s">
        <v>41</v>
      </c>
      <c r="K104" s="94" t="s">
        <v>41</v>
      </c>
      <c r="L104" s="94" t="s">
        <v>41</v>
      </c>
      <c r="M104" s="94" t="s">
        <v>10</v>
      </c>
      <c r="N104" s="94" t="s">
        <v>41</v>
      </c>
      <c r="O104" s="94" t="s">
        <v>41</v>
      </c>
      <c r="P104" s="94" t="s">
        <v>41</v>
      </c>
      <c r="Q104" s="94" t="s">
        <v>41</v>
      </c>
      <c r="R104" s="94" t="s">
        <v>41</v>
      </c>
      <c r="S104" s="94" t="s">
        <v>41</v>
      </c>
      <c r="T104" s="94" t="s">
        <v>41</v>
      </c>
      <c r="U104" s="94" t="s">
        <v>41</v>
      </c>
      <c r="V104" s="94" t="s">
        <v>41</v>
      </c>
      <c r="W104" s="94" t="s">
        <v>41</v>
      </c>
      <c r="X104" s="94" t="s">
        <v>41</v>
      </c>
      <c r="Y104" s="94" t="s">
        <v>41</v>
      </c>
      <c r="Z104" s="95" t="s">
        <v>41</v>
      </c>
      <c r="AA104" s="138">
        <v>0</v>
      </c>
      <c r="AB104" s="242" t="s">
        <v>2071</v>
      </c>
      <c r="AC104" s="232"/>
      <c r="AD104" s="244"/>
      <c r="AE104" s="244"/>
      <c r="AF104" s="244" t="s">
        <v>1884</v>
      </c>
    </row>
    <row r="105" spans="1:32" ht="39.6" x14ac:dyDescent="0.25">
      <c r="A105" s="218" t="s">
        <v>2083</v>
      </c>
      <c r="B105" s="228" t="s">
        <v>2084</v>
      </c>
      <c r="C105" s="221" t="s">
        <v>2026</v>
      </c>
      <c r="D105" s="221" t="s">
        <v>1879</v>
      </c>
      <c r="E105" s="221">
        <v>395</v>
      </c>
      <c r="F105" s="221" t="s">
        <v>1856</v>
      </c>
      <c r="G105" s="220" t="s">
        <v>1749</v>
      </c>
      <c r="H105" s="220" t="s">
        <v>2027</v>
      </c>
      <c r="I105" s="220" t="s">
        <v>1751</v>
      </c>
      <c r="J105" s="225" t="s">
        <v>41</v>
      </c>
      <c r="K105" s="94" t="s">
        <v>41</v>
      </c>
      <c r="L105" s="94" t="s">
        <v>41</v>
      </c>
      <c r="M105" s="94" t="s">
        <v>10</v>
      </c>
      <c r="N105" s="94" t="s">
        <v>41</v>
      </c>
      <c r="O105" s="94" t="s">
        <v>41</v>
      </c>
      <c r="P105" s="94" t="s">
        <v>41</v>
      </c>
      <c r="Q105" s="94" t="s">
        <v>41</v>
      </c>
      <c r="R105" s="94" t="s">
        <v>41</v>
      </c>
      <c r="S105" s="94" t="s">
        <v>41</v>
      </c>
      <c r="T105" s="94" t="s">
        <v>41</v>
      </c>
      <c r="U105" s="94" t="s">
        <v>41</v>
      </c>
      <c r="V105" s="94" t="s">
        <v>41</v>
      </c>
      <c r="W105" s="94" t="s">
        <v>41</v>
      </c>
      <c r="X105" s="94" t="s">
        <v>41</v>
      </c>
      <c r="Y105" s="94" t="s">
        <v>41</v>
      </c>
      <c r="Z105" s="95" t="s">
        <v>41</v>
      </c>
      <c r="AA105" s="138">
        <v>0</v>
      </c>
      <c r="AB105" s="242" t="s">
        <v>2085</v>
      </c>
      <c r="AC105" s="232"/>
      <c r="AD105" s="244"/>
      <c r="AE105" s="244"/>
      <c r="AF105" s="244" t="s">
        <v>1884</v>
      </c>
    </row>
    <row r="106" spans="1:32" ht="52.8" x14ac:dyDescent="0.25">
      <c r="A106" s="218" t="s">
        <v>2086</v>
      </c>
      <c r="B106" s="228" t="s">
        <v>2087</v>
      </c>
      <c r="C106" s="221" t="s">
        <v>2088</v>
      </c>
      <c r="D106" s="221" t="s">
        <v>1747</v>
      </c>
      <c r="E106" s="221">
        <v>780</v>
      </c>
      <c r="F106" s="221" t="s">
        <v>1856</v>
      </c>
      <c r="G106" s="220" t="s">
        <v>1749</v>
      </c>
      <c r="H106" s="220" t="s">
        <v>133</v>
      </c>
      <c r="I106" s="220" t="s">
        <v>1917</v>
      </c>
      <c r="J106" s="225" t="s">
        <v>41</v>
      </c>
      <c r="K106" s="94" t="s">
        <v>41</v>
      </c>
      <c r="L106" s="94" t="s">
        <v>41</v>
      </c>
      <c r="M106" s="94" t="s">
        <v>10</v>
      </c>
      <c r="N106" s="94" t="s">
        <v>41</v>
      </c>
      <c r="O106" s="94" t="s">
        <v>41</v>
      </c>
      <c r="P106" s="94" t="s">
        <v>41</v>
      </c>
      <c r="Q106" s="94" t="s">
        <v>14</v>
      </c>
      <c r="R106" s="94" t="s">
        <v>41</v>
      </c>
      <c r="S106" s="94" t="s">
        <v>41</v>
      </c>
      <c r="T106" s="94" t="s">
        <v>41</v>
      </c>
      <c r="U106" s="94" t="s">
        <v>41</v>
      </c>
      <c r="V106" s="94" t="s">
        <v>41</v>
      </c>
      <c r="W106" s="94" t="s">
        <v>41</v>
      </c>
      <c r="X106" s="94" t="s">
        <v>41</v>
      </c>
      <c r="Y106" s="94" t="s">
        <v>41</v>
      </c>
      <c r="Z106" s="95" t="s">
        <v>41</v>
      </c>
      <c r="AA106" s="138">
        <v>0</v>
      </c>
      <c r="AB106" s="242" t="s">
        <v>2089</v>
      </c>
      <c r="AC106" s="232"/>
      <c r="AD106" s="244"/>
      <c r="AE106" s="244"/>
      <c r="AF106" s="244" t="s">
        <v>1884</v>
      </c>
    </row>
    <row r="107" spans="1:32" ht="30" x14ac:dyDescent="0.25">
      <c r="A107" s="218" t="s">
        <v>2090</v>
      </c>
      <c r="B107" s="228" t="s">
        <v>2091</v>
      </c>
      <c r="C107" s="221" t="s">
        <v>2088</v>
      </c>
      <c r="D107" s="221" t="s">
        <v>1747</v>
      </c>
      <c r="E107" s="221">
        <v>780</v>
      </c>
      <c r="F107" s="221" t="s">
        <v>1856</v>
      </c>
      <c r="G107" s="220" t="s">
        <v>1749</v>
      </c>
      <c r="H107" s="220" t="s">
        <v>133</v>
      </c>
      <c r="I107" s="220" t="s">
        <v>1917</v>
      </c>
      <c r="J107" s="225" t="s">
        <v>41</v>
      </c>
      <c r="K107" s="94" t="s">
        <v>41</v>
      </c>
      <c r="L107" s="94" t="s">
        <v>41</v>
      </c>
      <c r="M107" s="94" t="s">
        <v>10</v>
      </c>
      <c r="N107" s="94" t="s">
        <v>41</v>
      </c>
      <c r="O107" s="94" t="s">
        <v>41</v>
      </c>
      <c r="P107" s="94" t="s">
        <v>41</v>
      </c>
      <c r="Q107" s="94" t="s">
        <v>41</v>
      </c>
      <c r="R107" s="94" t="s">
        <v>41</v>
      </c>
      <c r="S107" s="94" t="s">
        <v>41</v>
      </c>
      <c r="T107" s="94" t="s">
        <v>41</v>
      </c>
      <c r="U107" s="94" t="s">
        <v>41</v>
      </c>
      <c r="V107" s="94" t="s">
        <v>41</v>
      </c>
      <c r="W107" s="94" t="s">
        <v>41</v>
      </c>
      <c r="X107" s="94" t="s">
        <v>41</v>
      </c>
      <c r="Y107" s="94" t="s">
        <v>41</v>
      </c>
      <c r="Z107" s="95" t="s">
        <v>41</v>
      </c>
      <c r="AA107" s="138">
        <v>0</v>
      </c>
      <c r="AB107" s="242" t="s">
        <v>2092</v>
      </c>
      <c r="AC107" s="232"/>
      <c r="AD107" s="244"/>
      <c r="AE107" s="244"/>
      <c r="AF107" s="244" t="s">
        <v>1884</v>
      </c>
    </row>
    <row r="108" spans="1:32" ht="39.6" x14ac:dyDescent="0.25">
      <c r="A108" s="218" t="s">
        <v>2093</v>
      </c>
      <c r="B108" s="228" t="s">
        <v>2094</v>
      </c>
      <c r="C108" s="221" t="s">
        <v>2088</v>
      </c>
      <c r="D108" s="221" t="s">
        <v>1747</v>
      </c>
      <c r="E108" s="221">
        <v>780</v>
      </c>
      <c r="F108" s="221" t="s">
        <v>1856</v>
      </c>
      <c r="G108" s="220" t="s">
        <v>1749</v>
      </c>
      <c r="H108" s="220" t="s">
        <v>133</v>
      </c>
      <c r="I108" s="220" t="s">
        <v>1917</v>
      </c>
      <c r="J108" s="225" t="s">
        <v>41</v>
      </c>
      <c r="K108" s="94" t="s">
        <v>41</v>
      </c>
      <c r="L108" s="94" t="s">
        <v>41</v>
      </c>
      <c r="M108" s="94" t="s">
        <v>10</v>
      </c>
      <c r="N108" s="94" t="s">
        <v>41</v>
      </c>
      <c r="O108" s="94" t="s">
        <v>41</v>
      </c>
      <c r="P108" s="94" t="s">
        <v>41</v>
      </c>
      <c r="Q108" s="94" t="s">
        <v>41</v>
      </c>
      <c r="R108" s="94" t="s">
        <v>41</v>
      </c>
      <c r="S108" s="94" t="s">
        <v>41</v>
      </c>
      <c r="T108" s="94" t="s">
        <v>41</v>
      </c>
      <c r="U108" s="94" t="s">
        <v>41</v>
      </c>
      <c r="V108" s="94" t="s">
        <v>41</v>
      </c>
      <c r="W108" s="94" t="s">
        <v>41</v>
      </c>
      <c r="X108" s="94" t="s">
        <v>41</v>
      </c>
      <c r="Y108" s="94" t="s">
        <v>41</v>
      </c>
      <c r="Z108" s="95" t="s">
        <v>41</v>
      </c>
      <c r="AA108" s="138">
        <v>0</v>
      </c>
      <c r="AB108" s="242" t="s">
        <v>2095</v>
      </c>
      <c r="AC108" s="232"/>
      <c r="AD108" s="244"/>
      <c r="AE108" s="244"/>
      <c r="AF108" s="244" t="s">
        <v>1884</v>
      </c>
    </row>
    <row r="109" spans="1:32" ht="30" x14ac:dyDescent="0.25">
      <c r="A109" s="218" t="s">
        <v>2096</v>
      </c>
      <c r="B109" s="228" t="s">
        <v>2097</v>
      </c>
      <c r="C109" s="221" t="s">
        <v>2088</v>
      </c>
      <c r="D109" s="221" t="s">
        <v>1757</v>
      </c>
      <c r="E109" s="221">
        <v>780</v>
      </c>
      <c r="F109" s="221" t="s">
        <v>1856</v>
      </c>
      <c r="G109" s="220" t="s">
        <v>1749</v>
      </c>
      <c r="H109" s="220" t="s">
        <v>133</v>
      </c>
      <c r="I109" s="220" t="s">
        <v>1917</v>
      </c>
      <c r="J109" s="225" t="s">
        <v>41</v>
      </c>
      <c r="K109" s="94" t="s">
        <v>41</v>
      </c>
      <c r="L109" s="94" t="s">
        <v>41</v>
      </c>
      <c r="M109" s="94" t="s">
        <v>10</v>
      </c>
      <c r="N109" s="94" t="s">
        <v>41</v>
      </c>
      <c r="O109" s="94" t="s">
        <v>41</v>
      </c>
      <c r="P109" s="94" t="s">
        <v>41</v>
      </c>
      <c r="Q109" s="94" t="s">
        <v>41</v>
      </c>
      <c r="R109" s="94" t="s">
        <v>41</v>
      </c>
      <c r="S109" s="94" t="s">
        <v>41</v>
      </c>
      <c r="T109" s="94" t="s">
        <v>41</v>
      </c>
      <c r="U109" s="94" t="s">
        <v>41</v>
      </c>
      <c r="V109" s="94" t="s">
        <v>41</v>
      </c>
      <c r="W109" s="94" t="s">
        <v>41</v>
      </c>
      <c r="X109" s="94" t="s">
        <v>41</v>
      </c>
      <c r="Y109" s="94" t="s">
        <v>41</v>
      </c>
      <c r="Z109" s="95" t="s">
        <v>41</v>
      </c>
      <c r="AA109" s="138">
        <v>0</v>
      </c>
      <c r="AB109" s="242" t="s">
        <v>2098</v>
      </c>
      <c r="AC109" s="232"/>
      <c r="AD109" s="244"/>
      <c r="AE109" s="244"/>
      <c r="AF109" s="244" t="s">
        <v>1884</v>
      </c>
    </row>
    <row r="110" spans="1:32" ht="39.6" x14ac:dyDescent="0.25">
      <c r="A110" s="218" t="s">
        <v>2099</v>
      </c>
      <c r="B110" s="228" t="s">
        <v>2100</v>
      </c>
      <c r="C110" s="221" t="s">
        <v>2088</v>
      </c>
      <c r="D110" s="221" t="s">
        <v>1863</v>
      </c>
      <c r="E110" s="221">
        <v>780</v>
      </c>
      <c r="F110" s="221" t="s">
        <v>1856</v>
      </c>
      <c r="G110" s="220" t="s">
        <v>1749</v>
      </c>
      <c r="H110" s="220" t="s">
        <v>133</v>
      </c>
      <c r="I110" s="220" t="s">
        <v>1917</v>
      </c>
      <c r="J110" s="225" t="s">
        <v>41</v>
      </c>
      <c r="K110" s="94" t="s">
        <v>41</v>
      </c>
      <c r="L110" s="94" t="s">
        <v>41</v>
      </c>
      <c r="M110" s="94" t="s">
        <v>10</v>
      </c>
      <c r="N110" s="94" t="s">
        <v>41</v>
      </c>
      <c r="O110" s="94" t="s">
        <v>41</v>
      </c>
      <c r="P110" s="94" t="s">
        <v>41</v>
      </c>
      <c r="Q110" s="94" t="s">
        <v>41</v>
      </c>
      <c r="R110" s="94" t="s">
        <v>41</v>
      </c>
      <c r="S110" s="94" t="s">
        <v>41</v>
      </c>
      <c r="T110" s="94" t="s">
        <v>41</v>
      </c>
      <c r="U110" s="94" t="s">
        <v>41</v>
      </c>
      <c r="V110" s="94" t="s">
        <v>41</v>
      </c>
      <c r="W110" s="94" t="s">
        <v>41</v>
      </c>
      <c r="X110" s="94" t="s">
        <v>41</v>
      </c>
      <c r="Y110" s="94" t="s">
        <v>41</v>
      </c>
      <c r="Z110" s="95" t="s">
        <v>41</v>
      </c>
      <c r="AA110" s="138">
        <v>0</v>
      </c>
      <c r="AB110" s="242" t="s">
        <v>2101</v>
      </c>
      <c r="AC110" s="232"/>
      <c r="AD110" s="244"/>
      <c r="AE110" s="244"/>
      <c r="AF110" s="244" t="s">
        <v>1884</v>
      </c>
    </row>
    <row r="111" spans="1:32" ht="52.8" x14ac:dyDescent="0.25">
      <c r="A111" s="218" t="s">
        <v>2102</v>
      </c>
      <c r="B111" s="228" t="s">
        <v>2103</v>
      </c>
      <c r="C111" s="221" t="s">
        <v>2088</v>
      </c>
      <c r="D111" s="221" t="s">
        <v>1757</v>
      </c>
      <c r="E111" s="221">
        <v>780</v>
      </c>
      <c r="F111" s="221" t="s">
        <v>1856</v>
      </c>
      <c r="G111" s="220" t="s">
        <v>1749</v>
      </c>
      <c r="H111" s="220" t="s">
        <v>133</v>
      </c>
      <c r="I111" s="220" t="s">
        <v>1917</v>
      </c>
      <c r="J111" s="225" t="s">
        <v>41</v>
      </c>
      <c r="K111" s="94" t="s">
        <v>41</v>
      </c>
      <c r="L111" s="94" t="s">
        <v>41</v>
      </c>
      <c r="M111" s="94" t="s">
        <v>10</v>
      </c>
      <c r="N111" s="94" t="s">
        <v>41</v>
      </c>
      <c r="O111" s="94" t="s">
        <v>41</v>
      </c>
      <c r="P111" s="94" t="s">
        <v>41</v>
      </c>
      <c r="Q111" s="94" t="s">
        <v>14</v>
      </c>
      <c r="R111" s="94" t="s">
        <v>41</v>
      </c>
      <c r="S111" s="94" t="s">
        <v>41</v>
      </c>
      <c r="T111" s="94" t="s">
        <v>41</v>
      </c>
      <c r="U111" s="94" t="s">
        <v>41</v>
      </c>
      <c r="V111" s="94" t="s">
        <v>41</v>
      </c>
      <c r="W111" s="94" t="s">
        <v>41</v>
      </c>
      <c r="X111" s="94" t="s">
        <v>41</v>
      </c>
      <c r="Y111" s="94" t="s">
        <v>41</v>
      </c>
      <c r="Z111" s="95" t="s">
        <v>41</v>
      </c>
      <c r="AA111" s="138">
        <v>0</v>
      </c>
      <c r="AB111" s="242" t="s">
        <v>2104</v>
      </c>
      <c r="AC111" s="232"/>
      <c r="AD111" s="244"/>
      <c r="AE111" s="244"/>
      <c r="AF111" s="244" t="s">
        <v>2105</v>
      </c>
    </row>
    <row r="112" spans="1:32" ht="79.2" x14ac:dyDescent="0.25">
      <c r="A112" s="218" t="s">
        <v>2106</v>
      </c>
      <c r="B112" s="228" t="s">
        <v>2107</v>
      </c>
      <c r="C112" s="221" t="s">
        <v>2088</v>
      </c>
      <c r="D112" s="221" t="s">
        <v>1757</v>
      </c>
      <c r="E112" s="221">
        <v>780</v>
      </c>
      <c r="F112" s="221" t="s">
        <v>1856</v>
      </c>
      <c r="G112" s="220" t="s">
        <v>1749</v>
      </c>
      <c r="H112" s="220" t="s">
        <v>133</v>
      </c>
      <c r="I112" s="220" t="s">
        <v>1917</v>
      </c>
      <c r="J112" s="225" t="s">
        <v>41</v>
      </c>
      <c r="K112" s="94" t="s">
        <v>41</v>
      </c>
      <c r="L112" s="94" t="s">
        <v>41</v>
      </c>
      <c r="M112" s="94" t="s">
        <v>10</v>
      </c>
      <c r="N112" s="94" t="s">
        <v>41</v>
      </c>
      <c r="O112" s="94" t="s">
        <v>41</v>
      </c>
      <c r="P112" s="94" t="s">
        <v>41</v>
      </c>
      <c r="Q112" s="94" t="s">
        <v>41</v>
      </c>
      <c r="R112" s="94" t="s">
        <v>41</v>
      </c>
      <c r="S112" s="94" t="s">
        <v>16</v>
      </c>
      <c r="T112" s="94" t="s">
        <v>41</v>
      </c>
      <c r="U112" s="94" t="s">
        <v>41</v>
      </c>
      <c r="V112" s="94" t="s">
        <v>41</v>
      </c>
      <c r="W112" s="94" t="s">
        <v>41</v>
      </c>
      <c r="X112" s="94" t="s">
        <v>41</v>
      </c>
      <c r="Y112" s="94" t="s">
        <v>41</v>
      </c>
      <c r="Z112" s="95" t="s">
        <v>41</v>
      </c>
      <c r="AA112" s="138">
        <v>0</v>
      </c>
      <c r="AB112" s="242" t="s">
        <v>2108</v>
      </c>
      <c r="AC112" s="232"/>
      <c r="AD112" s="244"/>
      <c r="AE112" s="244"/>
      <c r="AF112" s="244" t="s">
        <v>2105</v>
      </c>
    </row>
    <row r="113" spans="1:32" ht="30" x14ac:dyDescent="0.25">
      <c r="A113" s="218" t="s">
        <v>2109</v>
      </c>
      <c r="B113" s="228" t="s">
        <v>2110</v>
      </c>
      <c r="C113" s="221" t="s">
        <v>2088</v>
      </c>
      <c r="D113" s="221" t="s">
        <v>1757</v>
      </c>
      <c r="E113" s="221">
        <v>780</v>
      </c>
      <c r="F113" s="221" t="s">
        <v>1856</v>
      </c>
      <c r="G113" s="220" t="s">
        <v>1749</v>
      </c>
      <c r="H113" s="220" t="s">
        <v>133</v>
      </c>
      <c r="I113" s="220" t="s">
        <v>1917</v>
      </c>
      <c r="J113" s="225" t="s">
        <v>41</v>
      </c>
      <c r="K113" s="94" t="s">
        <v>41</v>
      </c>
      <c r="L113" s="94" t="s">
        <v>41</v>
      </c>
      <c r="M113" s="94" t="s">
        <v>10</v>
      </c>
      <c r="N113" s="94" t="s">
        <v>41</v>
      </c>
      <c r="O113" s="94" t="s">
        <v>41</v>
      </c>
      <c r="P113" s="94" t="s">
        <v>41</v>
      </c>
      <c r="Q113" s="94" t="s">
        <v>41</v>
      </c>
      <c r="R113" s="94" t="s">
        <v>41</v>
      </c>
      <c r="S113" s="94" t="s">
        <v>41</v>
      </c>
      <c r="T113" s="94" t="s">
        <v>41</v>
      </c>
      <c r="U113" s="94" t="s">
        <v>41</v>
      </c>
      <c r="V113" s="94" t="s">
        <v>41</v>
      </c>
      <c r="W113" s="94" t="s">
        <v>41</v>
      </c>
      <c r="X113" s="94" t="s">
        <v>41</v>
      </c>
      <c r="Y113" s="94" t="s">
        <v>41</v>
      </c>
      <c r="Z113" s="95" t="s">
        <v>41</v>
      </c>
      <c r="AA113" s="138">
        <v>0</v>
      </c>
      <c r="AB113" s="242" t="s">
        <v>2111</v>
      </c>
      <c r="AC113" s="232"/>
      <c r="AD113" s="244"/>
      <c r="AE113" s="244"/>
      <c r="AF113" s="244" t="s">
        <v>2105</v>
      </c>
    </row>
    <row r="114" spans="1:32" ht="39.6" x14ac:dyDescent="0.25">
      <c r="A114" s="218" t="s">
        <v>2112</v>
      </c>
      <c r="B114" s="228" t="s">
        <v>2113</v>
      </c>
      <c r="C114" s="221" t="s">
        <v>2088</v>
      </c>
      <c r="D114" s="221" t="s">
        <v>1757</v>
      </c>
      <c r="E114" s="221">
        <v>780</v>
      </c>
      <c r="F114" s="221" t="s">
        <v>1856</v>
      </c>
      <c r="G114" s="220" t="s">
        <v>1749</v>
      </c>
      <c r="H114" s="220" t="s">
        <v>133</v>
      </c>
      <c r="I114" s="220" t="s">
        <v>1917</v>
      </c>
      <c r="J114" s="225" t="s">
        <v>41</v>
      </c>
      <c r="K114" s="94" t="s">
        <v>41</v>
      </c>
      <c r="L114" s="94" t="s">
        <v>41</v>
      </c>
      <c r="M114" s="94" t="s">
        <v>10</v>
      </c>
      <c r="N114" s="94" t="s">
        <v>41</v>
      </c>
      <c r="O114" s="94" t="s">
        <v>41</v>
      </c>
      <c r="P114" s="94" t="s">
        <v>41</v>
      </c>
      <c r="Q114" s="94" t="s">
        <v>41</v>
      </c>
      <c r="R114" s="94" t="s">
        <v>41</v>
      </c>
      <c r="S114" s="94" t="s">
        <v>41</v>
      </c>
      <c r="T114" s="94" t="s">
        <v>41</v>
      </c>
      <c r="U114" s="94" t="s">
        <v>41</v>
      </c>
      <c r="V114" s="94" t="s">
        <v>41</v>
      </c>
      <c r="W114" s="94" t="s">
        <v>41</v>
      </c>
      <c r="X114" s="94" t="s">
        <v>41</v>
      </c>
      <c r="Y114" s="94" t="s">
        <v>41</v>
      </c>
      <c r="Z114" s="95" t="s">
        <v>41</v>
      </c>
      <c r="AA114" s="138">
        <v>0</v>
      </c>
      <c r="AB114" s="242" t="s">
        <v>2114</v>
      </c>
      <c r="AC114" s="232"/>
      <c r="AD114" s="244"/>
      <c r="AE114" s="244"/>
      <c r="AF114" s="244" t="s">
        <v>2105</v>
      </c>
    </row>
    <row r="115" spans="1:32" ht="66" x14ac:dyDescent="0.25">
      <c r="A115" s="218" t="s">
        <v>2115</v>
      </c>
      <c r="B115" s="228" t="s">
        <v>2116</v>
      </c>
      <c r="C115" s="221" t="s">
        <v>2088</v>
      </c>
      <c r="D115" s="221" t="s">
        <v>1747</v>
      </c>
      <c r="E115" s="221">
        <v>780</v>
      </c>
      <c r="F115" s="221" t="s">
        <v>1856</v>
      </c>
      <c r="G115" s="220" t="s">
        <v>1749</v>
      </c>
      <c r="H115" s="220" t="s">
        <v>133</v>
      </c>
      <c r="I115" s="220" t="s">
        <v>1917</v>
      </c>
      <c r="J115" s="225" t="s">
        <v>41</v>
      </c>
      <c r="K115" s="94" t="s">
        <v>41</v>
      </c>
      <c r="L115" s="94" t="s">
        <v>41</v>
      </c>
      <c r="M115" s="94" t="s">
        <v>10</v>
      </c>
      <c r="N115" s="94" t="s">
        <v>41</v>
      </c>
      <c r="O115" s="94" t="s">
        <v>41</v>
      </c>
      <c r="P115" s="94" t="s">
        <v>41</v>
      </c>
      <c r="Q115" s="94" t="s">
        <v>41</v>
      </c>
      <c r="R115" s="94" t="s">
        <v>41</v>
      </c>
      <c r="S115" s="94" t="s">
        <v>41</v>
      </c>
      <c r="T115" s="94" t="s">
        <v>17</v>
      </c>
      <c r="U115" s="94" t="s">
        <v>41</v>
      </c>
      <c r="V115" s="94" t="s">
        <v>41</v>
      </c>
      <c r="W115" s="94" t="s">
        <v>41</v>
      </c>
      <c r="X115" s="94" t="s">
        <v>41</v>
      </c>
      <c r="Y115" s="94" t="s">
        <v>41</v>
      </c>
      <c r="Z115" s="95" t="s">
        <v>41</v>
      </c>
      <c r="AA115" s="138">
        <v>0</v>
      </c>
      <c r="AB115" s="242" t="s">
        <v>2117</v>
      </c>
      <c r="AC115" s="232"/>
      <c r="AD115" s="244"/>
      <c r="AE115" s="244"/>
      <c r="AF115" s="244" t="s">
        <v>2105</v>
      </c>
    </row>
    <row r="116" spans="1:32" ht="30" x14ac:dyDescent="0.25">
      <c r="A116" s="218" t="s">
        <v>2118</v>
      </c>
      <c r="B116" s="228" t="s">
        <v>2119</v>
      </c>
      <c r="C116" s="221" t="s">
        <v>2088</v>
      </c>
      <c r="D116" s="221" t="s">
        <v>1863</v>
      </c>
      <c r="E116" s="221">
        <v>780</v>
      </c>
      <c r="F116" s="221" t="s">
        <v>1856</v>
      </c>
      <c r="G116" s="220" t="s">
        <v>1749</v>
      </c>
      <c r="H116" s="220" t="s">
        <v>133</v>
      </c>
      <c r="I116" s="220" t="s">
        <v>1917</v>
      </c>
      <c r="J116" s="225" t="s">
        <v>41</v>
      </c>
      <c r="K116" s="94" t="s">
        <v>41</v>
      </c>
      <c r="L116" s="94" t="s">
        <v>41</v>
      </c>
      <c r="M116" s="94" t="s">
        <v>10</v>
      </c>
      <c r="N116" s="94" t="s">
        <v>41</v>
      </c>
      <c r="O116" s="94" t="s">
        <v>41</v>
      </c>
      <c r="P116" s="94" t="s">
        <v>41</v>
      </c>
      <c r="Q116" s="94" t="s">
        <v>41</v>
      </c>
      <c r="R116" s="94" t="s">
        <v>41</v>
      </c>
      <c r="S116" s="94" t="s">
        <v>41</v>
      </c>
      <c r="T116" s="94" t="s">
        <v>41</v>
      </c>
      <c r="U116" s="94" t="s">
        <v>41</v>
      </c>
      <c r="V116" s="94" t="s">
        <v>41</v>
      </c>
      <c r="W116" s="94" t="s">
        <v>41</v>
      </c>
      <c r="X116" s="94" t="s">
        <v>41</v>
      </c>
      <c r="Y116" s="94" t="s">
        <v>41</v>
      </c>
      <c r="Z116" s="95" t="s">
        <v>41</v>
      </c>
      <c r="AA116" s="138">
        <v>0</v>
      </c>
      <c r="AB116" s="242" t="s">
        <v>2120</v>
      </c>
      <c r="AC116" s="232"/>
      <c r="AD116" s="244"/>
      <c r="AE116" s="244"/>
      <c r="AF116" s="244" t="s">
        <v>2105</v>
      </c>
    </row>
    <row r="117" spans="1:32" ht="30" x14ac:dyDescent="0.25">
      <c r="A117" s="218" t="s">
        <v>2121</v>
      </c>
      <c r="B117" s="228" t="s">
        <v>2122</v>
      </c>
      <c r="C117" s="221" t="s">
        <v>2088</v>
      </c>
      <c r="D117" s="221" t="s">
        <v>1747</v>
      </c>
      <c r="E117" s="221">
        <v>780</v>
      </c>
      <c r="F117" s="221" t="s">
        <v>1856</v>
      </c>
      <c r="G117" s="220" t="s">
        <v>1749</v>
      </c>
      <c r="H117" s="220" t="s">
        <v>133</v>
      </c>
      <c r="I117" s="220" t="s">
        <v>1917</v>
      </c>
      <c r="J117" s="225" t="s">
        <v>41</v>
      </c>
      <c r="K117" s="94" t="s">
        <v>41</v>
      </c>
      <c r="L117" s="94" t="s">
        <v>41</v>
      </c>
      <c r="M117" s="94" t="s">
        <v>10</v>
      </c>
      <c r="N117" s="94" t="s">
        <v>41</v>
      </c>
      <c r="O117" s="94" t="s">
        <v>41</v>
      </c>
      <c r="P117" s="94" t="s">
        <v>41</v>
      </c>
      <c r="Q117" s="94" t="s">
        <v>41</v>
      </c>
      <c r="R117" s="94" t="s">
        <v>41</v>
      </c>
      <c r="S117" s="94" t="s">
        <v>41</v>
      </c>
      <c r="T117" s="94" t="s">
        <v>41</v>
      </c>
      <c r="U117" s="94" t="s">
        <v>41</v>
      </c>
      <c r="V117" s="94" t="s">
        <v>41</v>
      </c>
      <c r="W117" s="94" t="s">
        <v>41</v>
      </c>
      <c r="X117" s="94" t="s">
        <v>41</v>
      </c>
      <c r="Y117" s="94" t="s">
        <v>41</v>
      </c>
      <c r="Z117" s="95" t="s">
        <v>41</v>
      </c>
      <c r="AA117" s="138">
        <v>0</v>
      </c>
      <c r="AB117" s="242" t="s">
        <v>2123</v>
      </c>
      <c r="AC117" s="232"/>
      <c r="AD117" s="244"/>
      <c r="AE117" s="244"/>
      <c r="AF117" s="244" t="s">
        <v>2105</v>
      </c>
    </row>
    <row r="118" spans="1:32" ht="66" x14ac:dyDescent="0.25">
      <c r="A118" s="218" t="s">
        <v>2124</v>
      </c>
      <c r="B118" s="228" t="s">
        <v>2125</v>
      </c>
      <c r="C118" s="221" t="s">
        <v>2088</v>
      </c>
      <c r="D118" s="221" t="s">
        <v>1863</v>
      </c>
      <c r="E118" s="221">
        <v>780</v>
      </c>
      <c r="F118" s="221" t="s">
        <v>1856</v>
      </c>
      <c r="G118" s="220" t="s">
        <v>1749</v>
      </c>
      <c r="H118" s="220" t="s">
        <v>133</v>
      </c>
      <c r="I118" s="220" t="s">
        <v>1917</v>
      </c>
      <c r="J118" s="225" t="s">
        <v>41</v>
      </c>
      <c r="K118" s="94" t="s">
        <v>41</v>
      </c>
      <c r="L118" s="94" t="s">
        <v>41</v>
      </c>
      <c r="M118" s="94" t="s">
        <v>10</v>
      </c>
      <c r="N118" s="94" t="s">
        <v>41</v>
      </c>
      <c r="O118" s="94" t="s">
        <v>41</v>
      </c>
      <c r="P118" s="94" t="s">
        <v>41</v>
      </c>
      <c r="Q118" s="94" t="s">
        <v>14</v>
      </c>
      <c r="R118" s="94" t="s">
        <v>41</v>
      </c>
      <c r="S118" s="94" t="s">
        <v>41</v>
      </c>
      <c r="T118" s="94" t="s">
        <v>41</v>
      </c>
      <c r="U118" s="94" t="s">
        <v>41</v>
      </c>
      <c r="V118" s="94" t="s">
        <v>41</v>
      </c>
      <c r="W118" s="94" t="s">
        <v>41</v>
      </c>
      <c r="X118" s="94" t="s">
        <v>41</v>
      </c>
      <c r="Y118" s="94" t="s">
        <v>41</v>
      </c>
      <c r="Z118" s="95" t="s">
        <v>41</v>
      </c>
      <c r="AA118" s="138">
        <v>0</v>
      </c>
      <c r="AB118" s="242" t="s">
        <v>2126</v>
      </c>
      <c r="AC118" s="232"/>
      <c r="AD118" s="244"/>
      <c r="AE118" s="244"/>
      <c r="AF118" s="244" t="s">
        <v>2105</v>
      </c>
    </row>
    <row r="119" spans="1:32" ht="66" x14ac:dyDescent="0.25">
      <c r="A119" s="218" t="s">
        <v>2127</v>
      </c>
      <c r="B119" s="228" t="s">
        <v>2128</v>
      </c>
      <c r="C119" s="221" t="s">
        <v>2088</v>
      </c>
      <c r="D119" s="221" t="s">
        <v>1879</v>
      </c>
      <c r="E119" s="221">
        <v>780</v>
      </c>
      <c r="F119" s="221" t="s">
        <v>1856</v>
      </c>
      <c r="G119" s="220" t="s">
        <v>1749</v>
      </c>
      <c r="H119" s="220" t="s">
        <v>133</v>
      </c>
      <c r="I119" s="220" t="s">
        <v>1917</v>
      </c>
      <c r="J119" s="225" t="s">
        <v>41</v>
      </c>
      <c r="K119" s="94" t="s">
        <v>41</v>
      </c>
      <c r="L119" s="94" t="s">
        <v>41</v>
      </c>
      <c r="M119" s="94" t="s">
        <v>10</v>
      </c>
      <c r="N119" s="94" t="s">
        <v>41</v>
      </c>
      <c r="O119" s="94" t="s">
        <v>41</v>
      </c>
      <c r="P119" s="94" t="s">
        <v>41</v>
      </c>
      <c r="Q119" s="94" t="s">
        <v>14</v>
      </c>
      <c r="R119" s="94" t="s">
        <v>41</v>
      </c>
      <c r="S119" s="94" t="s">
        <v>41</v>
      </c>
      <c r="T119" s="94" t="s">
        <v>41</v>
      </c>
      <c r="U119" s="94" t="s">
        <v>41</v>
      </c>
      <c r="V119" s="94" t="s">
        <v>41</v>
      </c>
      <c r="W119" s="94" t="s">
        <v>41</v>
      </c>
      <c r="X119" s="94" t="s">
        <v>41</v>
      </c>
      <c r="Y119" s="94" t="s">
        <v>41</v>
      </c>
      <c r="Z119" s="95" t="s">
        <v>41</v>
      </c>
      <c r="AA119" s="138">
        <v>0</v>
      </c>
      <c r="AB119" s="242" t="s">
        <v>2129</v>
      </c>
      <c r="AC119" s="232"/>
      <c r="AD119" s="244"/>
      <c r="AE119" s="244"/>
      <c r="AF119" s="244" t="s">
        <v>2105</v>
      </c>
    </row>
    <row r="120" spans="1:32" ht="39.6" x14ac:dyDescent="0.25">
      <c r="A120" s="218" t="s">
        <v>2130</v>
      </c>
      <c r="B120" s="228" t="s">
        <v>2131</v>
      </c>
      <c r="C120" s="221" t="s">
        <v>2088</v>
      </c>
      <c r="D120" s="221" t="s">
        <v>1863</v>
      </c>
      <c r="E120" s="221">
        <v>780</v>
      </c>
      <c r="F120" s="221" t="s">
        <v>1856</v>
      </c>
      <c r="G120" s="220" t="s">
        <v>1749</v>
      </c>
      <c r="H120" s="220" t="s">
        <v>133</v>
      </c>
      <c r="I120" s="220" t="s">
        <v>1917</v>
      </c>
      <c r="J120" s="225" t="s">
        <v>41</v>
      </c>
      <c r="K120" s="94" t="s">
        <v>41</v>
      </c>
      <c r="L120" s="94" t="s">
        <v>41</v>
      </c>
      <c r="M120" s="94" t="s">
        <v>10</v>
      </c>
      <c r="N120" s="94" t="s">
        <v>41</v>
      </c>
      <c r="O120" s="94" t="s">
        <v>41</v>
      </c>
      <c r="P120" s="94" t="s">
        <v>41</v>
      </c>
      <c r="Q120" s="94" t="s">
        <v>41</v>
      </c>
      <c r="R120" s="94" t="s">
        <v>41</v>
      </c>
      <c r="S120" s="94" t="s">
        <v>41</v>
      </c>
      <c r="T120" s="94" t="s">
        <v>41</v>
      </c>
      <c r="U120" s="94" t="s">
        <v>41</v>
      </c>
      <c r="V120" s="94" t="s">
        <v>41</v>
      </c>
      <c r="W120" s="94" t="s">
        <v>41</v>
      </c>
      <c r="X120" s="94" t="s">
        <v>41</v>
      </c>
      <c r="Y120" s="94" t="s">
        <v>41</v>
      </c>
      <c r="Z120" s="95" t="s">
        <v>41</v>
      </c>
      <c r="AA120" s="138">
        <v>0</v>
      </c>
      <c r="AB120" s="242" t="s">
        <v>2132</v>
      </c>
      <c r="AC120" s="232"/>
      <c r="AD120" s="244"/>
      <c r="AE120" s="244"/>
      <c r="AF120" s="244" t="s">
        <v>2105</v>
      </c>
    </row>
    <row r="121" spans="1:32" ht="30" x14ac:dyDescent="0.25">
      <c r="A121" s="218" t="s">
        <v>2133</v>
      </c>
      <c r="B121" s="228" t="s">
        <v>2134</v>
      </c>
      <c r="C121" s="221" t="s">
        <v>2088</v>
      </c>
      <c r="D121" s="221" t="s">
        <v>1863</v>
      </c>
      <c r="E121" s="221">
        <v>780</v>
      </c>
      <c r="F121" s="221" t="s">
        <v>1856</v>
      </c>
      <c r="G121" s="220" t="s">
        <v>1749</v>
      </c>
      <c r="H121" s="220" t="s">
        <v>133</v>
      </c>
      <c r="I121" s="220" t="s">
        <v>1917</v>
      </c>
      <c r="J121" s="225" t="s">
        <v>41</v>
      </c>
      <c r="K121" s="94" t="s">
        <v>41</v>
      </c>
      <c r="L121" s="94" t="s">
        <v>41</v>
      </c>
      <c r="M121" s="94" t="s">
        <v>10</v>
      </c>
      <c r="N121" s="94" t="s">
        <v>41</v>
      </c>
      <c r="O121" s="94" t="s">
        <v>41</v>
      </c>
      <c r="P121" s="94" t="s">
        <v>41</v>
      </c>
      <c r="Q121" s="94" t="s">
        <v>41</v>
      </c>
      <c r="R121" s="94" t="s">
        <v>41</v>
      </c>
      <c r="S121" s="94" t="s">
        <v>41</v>
      </c>
      <c r="T121" s="94" t="s">
        <v>41</v>
      </c>
      <c r="U121" s="94" t="s">
        <v>41</v>
      </c>
      <c r="V121" s="94" t="s">
        <v>41</v>
      </c>
      <c r="W121" s="94" t="s">
        <v>41</v>
      </c>
      <c r="X121" s="94" t="s">
        <v>41</v>
      </c>
      <c r="Y121" s="94" t="s">
        <v>41</v>
      </c>
      <c r="Z121" s="95" t="s">
        <v>41</v>
      </c>
      <c r="AA121" s="138">
        <v>0</v>
      </c>
      <c r="AB121" s="242" t="s">
        <v>2135</v>
      </c>
      <c r="AC121" s="232"/>
      <c r="AD121" s="244"/>
      <c r="AE121" s="244"/>
      <c r="AF121" s="244" t="s">
        <v>2105</v>
      </c>
    </row>
    <row r="122" spans="1:32" ht="30" x14ac:dyDescent="0.25">
      <c r="A122" s="218" t="s">
        <v>2136</v>
      </c>
      <c r="B122" s="228" t="s">
        <v>2137</v>
      </c>
      <c r="C122" s="221" t="s">
        <v>2088</v>
      </c>
      <c r="D122" s="221" t="s">
        <v>1863</v>
      </c>
      <c r="E122" s="221">
        <v>780</v>
      </c>
      <c r="F122" s="221" t="s">
        <v>1856</v>
      </c>
      <c r="G122" s="220" t="s">
        <v>1749</v>
      </c>
      <c r="H122" s="220" t="s">
        <v>133</v>
      </c>
      <c r="I122" s="220" t="s">
        <v>1917</v>
      </c>
      <c r="J122" s="225" t="s">
        <v>41</v>
      </c>
      <c r="K122" s="94" t="s">
        <v>41</v>
      </c>
      <c r="L122" s="94" t="s">
        <v>41</v>
      </c>
      <c r="M122" s="94" t="s">
        <v>10</v>
      </c>
      <c r="N122" s="94" t="s">
        <v>41</v>
      </c>
      <c r="O122" s="94" t="s">
        <v>41</v>
      </c>
      <c r="P122" s="94" t="s">
        <v>41</v>
      </c>
      <c r="Q122" s="94" t="s">
        <v>41</v>
      </c>
      <c r="R122" s="94" t="s">
        <v>41</v>
      </c>
      <c r="S122" s="94" t="s">
        <v>41</v>
      </c>
      <c r="T122" s="94" t="s">
        <v>41</v>
      </c>
      <c r="U122" s="94" t="s">
        <v>41</v>
      </c>
      <c r="V122" s="94" t="s">
        <v>41</v>
      </c>
      <c r="W122" s="94" t="s">
        <v>41</v>
      </c>
      <c r="X122" s="94" t="s">
        <v>41</v>
      </c>
      <c r="Y122" s="94" t="s">
        <v>41</v>
      </c>
      <c r="Z122" s="95" t="s">
        <v>41</v>
      </c>
      <c r="AA122" s="138">
        <v>0</v>
      </c>
      <c r="AB122" s="242" t="s">
        <v>2135</v>
      </c>
      <c r="AC122" s="232"/>
      <c r="AD122" s="244"/>
      <c r="AE122" s="244"/>
      <c r="AF122" s="244" t="s">
        <v>2105</v>
      </c>
    </row>
    <row r="123" spans="1:32" ht="30" x14ac:dyDescent="0.25">
      <c r="A123" s="218" t="s">
        <v>2138</v>
      </c>
      <c r="B123" s="228" t="s">
        <v>2139</v>
      </c>
      <c r="C123" s="221" t="s">
        <v>2088</v>
      </c>
      <c r="D123" s="221" t="s">
        <v>1879</v>
      </c>
      <c r="E123" s="221">
        <v>780</v>
      </c>
      <c r="F123" s="221" t="s">
        <v>1856</v>
      </c>
      <c r="G123" s="220" t="s">
        <v>1749</v>
      </c>
      <c r="H123" s="220" t="s">
        <v>133</v>
      </c>
      <c r="I123" s="220" t="s">
        <v>1917</v>
      </c>
      <c r="J123" s="225" t="s">
        <v>41</v>
      </c>
      <c r="K123" s="94" t="s">
        <v>41</v>
      </c>
      <c r="L123" s="94" t="s">
        <v>41</v>
      </c>
      <c r="M123" s="94" t="s">
        <v>10</v>
      </c>
      <c r="N123" s="94" t="s">
        <v>41</v>
      </c>
      <c r="O123" s="94" t="s">
        <v>41</v>
      </c>
      <c r="P123" s="94" t="s">
        <v>41</v>
      </c>
      <c r="Q123" s="94" t="s">
        <v>41</v>
      </c>
      <c r="R123" s="94" t="s">
        <v>41</v>
      </c>
      <c r="S123" s="94" t="s">
        <v>41</v>
      </c>
      <c r="T123" s="94" t="s">
        <v>41</v>
      </c>
      <c r="U123" s="94" t="s">
        <v>41</v>
      </c>
      <c r="V123" s="94" t="s">
        <v>41</v>
      </c>
      <c r="W123" s="94" t="s">
        <v>41</v>
      </c>
      <c r="X123" s="94" t="s">
        <v>41</v>
      </c>
      <c r="Y123" s="94" t="s">
        <v>41</v>
      </c>
      <c r="Z123" s="95" t="s">
        <v>41</v>
      </c>
      <c r="AA123" s="138">
        <v>0</v>
      </c>
      <c r="AB123" s="242" t="s">
        <v>2140</v>
      </c>
      <c r="AC123" s="232"/>
      <c r="AD123" s="244"/>
      <c r="AE123" s="244"/>
      <c r="AF123" s="244" t="s">
        <v>2105</v>
      </c>
    </row>
    <row r="124" spans="1:32" ht="30" x14ac:dyDescent="0.25">
      <c r="A124" s="218" t="s">
        <v>2141</v>
      </c>
      <c r="B124" s="228" t="s">
        <v>2142</v>
      </c>
      <c r="C124" s="221" t="s">
        <v>2088</v>
      </c>
      <c r="D124" s="221" t="s">
        <v>1879</v>
      </c>
      <c r="E124" s="221">
        <v>780</v>
      </c>
      <c r="F124" s="221" t="s">
        <v>1856</v>
      </c>
      <c r="G124" s="220" t="s">
        <v>1749</v>
      </c>
      <c r="H124" s="220" t="s">
        <v>133</v>
      </c>
      <c r="I124" s="220" t="s">
        <v>1917</v>
      </c>
      <c r="J124" s="225" t="s">
        <v>41</v>
      </c>
      <c r="K124" s="94" t="s">
        <v>41</v>
      </c>
      <c r="L124" s="94" t="s">
        <v>41</v>
      </c>
      <c r="M124" s="94" t="s">
        <v>10</v>
      </c>
      <c r="N124" s="94" t="s">
        <v>41</v>
      </c>
      <c r="O124" s="94" t="s">
        <v>41</v>
      </c>
      <c r="P124" s="94" t="s">
        <v>41</v>
      </c>
      <c r="Q124" s="94" t="s">
        <v>41</v>
      </c>
      <c r="R124" s="94" t="s">
        <v>41</v>
      </c>
      <c r="S124" s="94" t="s">
        <v>41</v>
      </c>
      <c r="T124" s="94" t="s">
        <v>41</v>
      </c>
      <c r="U124" s="94" t="s">
        <v>41</v>
      </c>
      <c r="V124" s="94" t="s">
        <v>41</v>
      </c>
      <c r="W124" s="94" t="s">
        <v>41</v>
      </c>
      <c r="X124" s="94" t="s">
        <v>41</v>
      </c>
      <c r="Y124" s="94" t="s">
        <v>41</v>
      </c>
      <c r="Z124" s="95" t="s">
        <v>41</v>
      </c>
      <c r="AA124" s="138">
        <v>0</v>
      </c>
      <c r="AB124" s="242" t="s">
        <v>2143</v>
      </c>
      <c r="AC124" s="232"/>
      <c r="AD124" s="244"/>
      <c r="AE124" s="244"/>
      <c r="AF124" s="244" t="s">
        <v>2105</v>
      </c>
    </row>
    <row r="125" spans="1:32" ht="66" x14ac:dyDescent="0.25">
      <c r="A125" s="218" t="s">
        <v>2144</v>
      </c>
      <c r="B125" s="228" t="s">
        <v>2145</v>
      </c>
      <c r="C125" s="221" t="s">
        <v>2088</v>
      </c>
      <c r="D125" s="221" t="s">
        <v>1879</v>
      </c>
      <c r="E125" s="221">
        <v>780</v>
      </c>
      <c r="F125" s="221" t="s">
        <v>1856</v>
      </c>
      <c r="G125" s="220" t="s">
        <v>1749</v>
      </c>
      <c r="H125" s="220" t="s">
        <v>133</v>
      </c>
      <c r="I125" s="220" t="s">
        <v>1917</v>
      </c>
      <c r="J125" s="225" t="s">
        <v>41</v>
      </c>
      <c r="K125" s="94" t="s">
        <v>41</v>
      </c>
      <c r="L125" s="94" t="s">
        <v>41</v>
      </c>
      <c r="M125" s="94" t="s">
        <v>10</v>
      </c>
      <c r="N125" s="94" t="s">
        <v>41</v>
      </c>
      <c r="O125" s="94" t="s">
        <v>41</v>
      </c>
      <c r="P125" s="94" t="s">
        <v>41</v>
      </c>
      <c r="Q125" s="94" t="s">
        <v>41</v>
      </c>
      <c r="R125" s="94" t="s">
        <v>41</v>
      </c>
      <c r="S125" s="94" t="s">
        <v>16</v>
      </c>
      <c r="T125" s="94" t="s">
        <v>41</v>
      </c>
      <c r="U125" s="94" t="s">
        <v>41</v>
      </c>
      <c r="V125" s="94" t="s">
        <v>41</v>
      </c>
      <c r="W125" s="94" t="s">
        <v>41</v>
      </c>
      <c r="X125" s="94" t="s">
        <v>41</v>
      </c>
      <c r="Y125" s="94" t="s">
        <v>41</v>
      </c>
      <c r="Z125" s="95" t="s">
        <v>41</v>
      </c>
      <c r="AA125" s="138">
        <v>0</v>
      </c>
      <c r="AB125" s="242" t="s">
        <v>2146</v>
      </c>
      <c r="AC125" s="232"/>
      <c r="AD125" s="244"/>
      <c r="AE125" s="244"/>
      <c r="AF125" s="244" t="s">
        <v>2105</v>
      </c>
    </row>
    <row r="126" spans="1:32" ht="30" x14ac:dyDescent="0.25">
      <c r="A126" s="218" t="s">
        <v>2147</v>
      </c>
      <c r="B126" s="228" t="s">
        <v>2148</v>
      </c>
      <c r="C126" s="221" t="s">
        <v>2088</v>
      </c>
      <c r="D126" s="221" t="s">
        <v>1747</v>
      </c>
      <c r="E126" s="221">
        <v>780</v>
      </c>
      <c r="F126" s="221" t="s">
        <v>1856</v>
      </c>
      <c r="G126" s="220" t="s">
        <v>1749</v>
      </c>
      <c r="H126" s="220" t="s">
        <v>133</v>
      </c>
      <c r="I126" s="220" t="s">
        <v>1917</v>
      </c>
      <c r="J126" s="225" t="s">
        <v>41</v>
      </c>
      <c r="K126" s="94" t="s">
        <v>41</v>
      </c>
      <c r="L126" s="94" t="s">
        <v>41</v>
      </c>
      <c r="M126" s="94" t="s">
        <v>10</v>
      </c>
      <c r="N126" s="94" t="s">
        <v>41</v>
      </c>
      <c r="O126" s="94" t="s">
        <v>41</v>
      </c>
      <c r="P126" s="94" t="s">
        <v>41</v>
      </c>
      <c r="Q126" s="94" t="s">
        <v>41</v>
      </c>
      <c r="R126" s="94" t="s">
        <v>41</v>
      </c>
      <c r="S126" s="94" t="s">
        <v>41</v>
      </c>
      <c r="T126" s="94" t="s">
        <v>41</v>
      </c>
      <c r="U126" s="94" t="s">
        <v>41</v>
      </c>
      <c r="V126" s="94" t="s">
        <v>41</v>
      </c>
      <c r="W126" s="94" t="s">
        <v>41</v>
      </c>
      <c r="X126" s="94" t="s">
        <v>41</v>
      </c>
      <c r="Y126" s="94" t="s">
        <v>41</v>
      </c>
      <c r="Z126" s="95" t="s">
        <v>41</v>
      </c>
      <c r="AA126" s="138">
        <v>0</v>
      </c>
      <c r="AB126" s="242" t="s">
        <v>2149</v>
      </c>
      <c r="AC126" s="232"/>
      <c r="AD126" s="244"/>
      <c r="AE126" s="244"/>
      <c r="AF126" s="244" t="s">
        <v>2105</v>
      </c>
    </row>
    <row r="127" spans="1:32" ht="66" x14ac:dyDescent="0.25">
      <c r="A127" s="218" t="s">
        <v>2015</v>
      </c>
      <c r="B127" s="228" t="s">
        <v>2030</v>
      </c>
      <c r="C127" s="221" t="s">
        <v>2088</v>
      </c>
      <c r="D127" s="221" t="s">
        <v>1747</v>
      </c>
      <c r="E127" s="221">
        <v>780</v>
      </c>
      <c r="F127" s="221" t="s">
        <v>1856</v>
      </c>
      <c r="G127" s="220" t="s">
        <v>1749</v>
      </c>
      <c r="H127" s="220" t="s">
        <v>133</v>
      </c>
      <c r="I127" s="220" t="s">
        <v>1917</v>
      </c>
      <c r="J127" s="225" t="s">
        <v>41</v>
      </c>
      <c r="K127" s="94" t="s">
        <v>41</v>
      </c>
      <c r="L127" s="94" t="s">
        <v>41</v>
      </c>
      <c r="M127" s="94" t="s">
        <v>10</v>
      </c>
      <c r="N127" s="94" t="s">
        <v>41</v>
      </c>
      <c r="O127" s="94" t="s">
        <v>41</v>
      </c>
      <c r="P127" s="94" t="s">
        <v>41</v>
      </c>
      <c r="Q127" s="94" t="s">
        <v>41</v>
      </c>
      <c r="R127" s="94" t="s">
        <v>41</v>
      </c>
      <c r="S127" s="94" t="s">
        <v>16</v>
      </c>
      <c r="T127" s="94" t="s">
        <v>41</v>
      </c>
      <c r="U127" s="94" t="s">
        <v>41</v>
      </c>
      <c r="V127" s="94" t="s">
        <v>41</v>
      </c>
      <c r="W127" s="94" t="s">
        <v>41</v>
      </c>
      <c r="X127" s="94" t="s">
        <v>41</v>
      </c>
      <c r="Y127" s="94" t="s">
        <v>41</v>
      </c>
      <c r="Z127" s="95" t="s">
        <v>41</v>
      </c>
      <c r="AA127" s="138">
        <v>0</v>
      </c>
      <c r="AB127" s="242" t="s">
        <v>2150</v>
      </c>
      <c r="AC127" s="232"/>
      <c r="AD127" s="244"/>
      <c r="AE127" s="244"/>
      <c r="AF127" s="244" t="s">
        <v>2105</v>
      </c>
    </row>
    <row r="128" spans="1:32" ht="66" x14ac:dyDescent="0.25">
      <c r="A128" s="218" t="s">
        <v>2151</v>
      </c>
      <c r="B128" s="228" t="s">
        <v>2152</v>
      </c>
      <c r="C128" s="221" t="s">
        <v>2088</v>
      </c>
      <c r="D128" s="221" t="s">
        <v>1757</v>
      </c>
      <c r="E128" s="221">
        <v>780</v>
      </c>
      <c r="F128" s="221" t="s">
        <v>1856</v>
      </c>
      <c r="G128" s="220" t="s">
        <v>1749</v>
      </c>
      <c r="H128" s="220" t="s">
        <v>133</v>
      </c>
      <c r="I128" s="220" t="s">
        <v>1917</v>
      </c>
      <c r="J128" s="225" t="s">
        <v>41</v>
      </c>
      <c r="K128" s="94" t="s">
        <v>41</v>
      </c>
      <c r="L128" s="94" t="s">
        <v>41</v>
      </c>
      <c r="M128" s="94" t="s">
        <v>10</v>
      </c>
      <c r="N128" s="94" t="s">
        <v>41</v>
      </c>
      <c r="O128" s="94" t="s">
        <v>41</v>
      </c>
      <c r="P128" s="94" t="s">
        <v>41</v>
      </c>
      <c r="Q128" s="94" t="s">
        <v>41</v>
      </c>
      <c r="R128" s="94" t="s">
        <v>41</v>
      </c>
      <c r="S128" s="94" t="s">
        <v>16</v>
      </c>
      <c r="T128" s="94" t="s">
        <v>41</v>
      </c>
      <c r="U128" s="94" t="s">
        <v>41</v>
      </c>
      <c r="V128" s="94" t="s">
        <v>41</v>
      </c>
      <c r="W128" s="94" t="s">
        <v>41</v>
      </c>
      <c r="X128" s="94" t="s">
        <v>41</v>
      </c>
      <c r="Y128" s="94" t="s">
        <v>41</v>
      </c>
      <c r="Z128" s="95" t="s">
        <v>41</v>
      </c>
      <c r="AA128" s="138">
        <v>0</v>
      </c>
      <c r="AB128" s="242" t="s">
        <v>2153</v>
      </c>
      <c r="AC128" s="232"/>
      <c r="AD128" s="244"/>
      <c r="AE128" s="244"/>
      <c r="AF128" s="244" t="s">
        <v>2105</v>
      </c>
    </row>
    <row r="129" spans="1:32" ht="30" x14ac:dyDescent="0.25">
      <c r="A129" s="218" t="s">
        <v>2154</v>
      </c>
      <c r="B129" s="228" t="s">
        <v>2155</v>
      </c>
      <c r="C129" s="221" t="s">
        <v>2088</v>
      </c>
      <c r="D129" s="221" t="s">
        <v>1757</v>
      </c>
      <c r="E129" s="221">
        <v>780</v>
      </c>
      <c r="F129" s="221" t="s">
        <v>1856</v>
      </c>
      <c r="G129" s="220" t="s">
        <v>1749</v>
      </c>
      <c r="H129" s="220" t="s">
        <v>133</v>
      </c>
      <c r="I129" s="220" t="s">
        <v>1917</v>
      </c>
      <c r="J129" s="225" t="s">
        <v>41</v>
      </c>
      <c r="K129" s="94" t="s">
        <v>41</v>
      </c>
      <c r="L129" s="94" t="s">
        <v>41</v>
      </c>
      <c r="M129" s="94" t="s">
        <v>10</v>
      </c>
      <c r="N129" s="94" t="s">
        <v>41</v>
      </c>
      <c r="O129" s="94" t="s">
        <v>41</v>
      </c>
      <c r="P129" s="94" t="s">
        <v>41</v>
      </c>
      <c r="Q129" s="94" t="s">
        <v>41</v>
      </c>
      <c r="R129" s="94" t="s">
        <v>41</v>
      </c>
      <c r="S129" s="94" t="s">
        <v>41</v>
      </c>
      <c r="T129" s="94" t="s">
        <v>41</v>
      </c>
      <c r="U129" s="94" t="s">
        <v>41</v>
      </c>
      <c r="V129" s="94" t="s">
        <v>41</v>
      </c>
      <c r="W129" s="94" t="s">
        <v>41</v>
      </c>
      <c r="X129" s="94" t="s">
        <v>41</v>
      </c>
      <c r="Y129" s="94" t="s">
        <v>41</v>
      </c>
      <c r="Z129" s="95" t="s">
        <v>41</v>
      </c>
      <c r="AA129" s="138">
        <v>0</v>
      </c>
      <c r="AB129" s="242" t="s">
        <v>2156</v>
      </c>
      <c r="AC129" s="232"/>
      <c r="AD129" s="244"/>
      <c r="AE129" s="244"/>
      <c r="AF129" s="244" t="s">
        <v>2105</v>
      </c>
    </row>
    <row r="130" spans="1:32" ht="52.8" x14ac:dyDescent="0.25">
      <c r="A130" s="218" t="s">
        <v>2157</v>
      </c>
      <c r="B130" s="228" t="s">
        <v>2158</v>
      </c>
      <c r="C130" s="221" t="s">
        <v>2088</v>
      </c>
      <c r="D130" s="221" t="s">
        <v>1879</v>
      </c>
      <c r="E130" s="221">
        <v>780</v>
      </c>
      <c r="F130" s="221" t="s">
        <v>1856</v>
      </c>
      <c r="G130" s="220" t="s">
        <v>1749</v>
      </c>
      <c r="H130" s="220" t="s">
        <v>133</v>
      </c>
      <c r="I130" s="220" t="s">
        <v>1917</v>
      </c>
      <c r="J130" s="225" t="s">
        <v>41</v>
      </c>
      <c r="K130" s="94" t="s">
        <v>41</v>
      </c>
      <c r="L130" s="94" t="s">
        <v>41</v>
      </c>
      <c r="M130" s="94" t="s">
        <v>10</v>
      </c>
      <c r="N130" s="94" t="s">
        <v>41</v>
      </c>
      <c r="O130" s="94" t="s">
        <v>41</v>
      </c>
      <c r="P130" s="94" t="s">
        <v>41</v>
      </c>
      <c r="Q130" s="94" t="s">
        <v>41</v>
      </c>
      <c r="R130" s="94" t="s">
        <v>41</v>
      </c>
      <c r="S130" s="94" t="s">
        <v>16</v>
      </c>
      <c r="T130" s="94" t="s">
        <v>41</v>
      </c>
      <c r="U130" s="94" t="s">
        <v>41</v>
      </c>
      <c r="V130" s="94" t="s">
        <v>41</v>
      </c>
      <c r="W130" s="94" t="s">
        <v>41</v>
      </c>
      <c r="X130" s="94" t="s">
        <v>41</v>
      </c>
      <c r="Y130" s="94" t="s">
        <v>41</v>
      </c>
      <c r="Z130" s="95" t="s">
        <v>41</v>
      </c>
      <c r="AA130" s="138">
        <v>0</v>
      </c>
      <c r="AB130" s="242" t="s">
        <v>2159</v>
      </c>
      <c r="AC130" s="232"/>
      <c r="AD130" s="244"/>
      <c r="AE130" s="244"/>
      <c r="AF130" s="244" t="s">
        <v>2105</v>
      </c>
    </row>
    <row r="131" spans="1:32" ht="92.4" x14ac:dyDescent="0.25">
      <c r="A131" s="218" t="s">
        <v>2160</v>
      </c>
      <c r="B131" s="228" t="s">
        <v>2161</v>
      </c>
      <c r="C131" s="221" t="s">
        <v>2162</v>
      </c>
      <c r="D131" s="221" t="s">
        <v>1747</v>
      </c>
      <c r="E131" s="221">
        <v>770</v>
      </c>
      <c r="F131" s="221" t="s">
        <v>2163</v>
      </c>
      <c r="G131" s="220" t="s">
        <v>1749</v>
      </c>
      <c r="H131" s="220" t="s">
        <v>1750</v>
      </c>
      <c r="I131" s="220" t="s">
        <v>1751</v>
      </c>
      <c r="J131" s="225" t="s">
        <v>41</v>
      </c>
      <c r="K131" s="94" t="s">
        <v>8</v>
      </c>
      <c r="L131" s="94" t="s">
        <v>41</v>
      </c>
      <c r="M131" s="94" t="s">
        <v>41</v>
      </c>
      <c r="N131" s="94" t="s">
        <v>41</v>
      </c>
      <c r="O131" s="94" t="s">
        <v>41</v>
      </c>
      <c r="P131" s="94" t="s">
        <v>41</v>
      </c>
      <c r="Q131" s="94" t="s">
        <v>41</v>
      </c>
      <c r="R131" s="94" t="s">
        <v>41</v>
      </c>
      <c r="S131" s="94" t="s">
        <v>41</v>
      </c>
      <c r="T131" s="94" t="s">
        <v>41</v>
      </c>
      <c r="U131" s="94" t="s">
        <v>18</v>
      </c>
      <c r="V131" s="94" t="s">
        <v>41</v>
      </c>
      <c r="W131" s="94" t="s">
        <v>41</v>
      </c>
      <c r="X131" s="94" t="s">
        <v>41</v>
      </c>
      <c r="Y131" s="94" t="s">
        <v>41</v>
      </c>
      <c r="Z131" s="95" t="s">
        <v>41</v>
      </c>
      <c r="AA131" s="138">
        <v>0</v>
      </c>
      <c r="AB131" s="242" t="s">
        <v>2164</v>
      </c>
      <c r="AC131" s="232"/>
      <c r="AD131" s="244"/>
      <c r="AE131" s="244"/>
      <c r="AF131" s="244" t="s">
        <v>2105</v>
      </c>
    </row>
    <row r="132" spans="1:32" ht="105.6" x14ac:dyDescent="0.25">
      <c r="A132" s="218" t="s">
        <v>2165</v>
      </c>
      <c r="B132" s="228" t="s">
        <v>2166</v>
      </c>
      <c r="C132" s="221" t="s">
        <v>2162</v>
      </c>
      <c r="D132" s="221" t="s">
        <v>1747</v>
      </c>
      <c r="E132" s="221">
        <v>770</v>
      </c>
      <c r="F132" s="221" t="s">
        <v>2163</v>
      </c>
      <c r="G132" s="220" t="s">
        <v>1749</v>
      </c>
      <c r="H132" s="220" t="s">
        <v>1750</v>
      </c>
      <c r="I132" s="220" t="s">
        <v>1751</v>
      </c>
      <c r="J132" s="225" t="s">
        <v>41</v>
      </c>
      <c r="K132" s="94" t="s">
        <v>41</v>
      </c>
      <c r="L132" s="94" t="s">
        <v>41</v>
      </c>
      <c r="M132" s="94" t="s">
        <v>10</v>
      </c>
      <c r="N132" s="94" t="s">
        <v>41</v>
      </c>
      <c r="O132" s="94" t="s">
        <v>41</v>
      </c>
      <c r="P132" s="94" t="s">
        <v>41</v>
      </c>
      <c r="Q132" s="94" t="s">
        <v>41</v>
      </c>
      <c r="R132" s="94" t="s">
        <v>41</v>
      </c>
      <c r="S132" s="94" t="s">
        <v>41</v>
      </c>
      <c r="T132" s="94" t="s">
        <v>41</v>
      </c>
      <c r="U132" s="94" t="s">
        <v>18</v>
      </c>
      <c r="V132" s="94" t="s">
        <v>41</v>
      </c>
      <c r="W132" s="94" t="s">
        <v>41</v>
      </c>
      <c r="X132" s="94" t="s">
        <v>21</v>
      </c>
      <c r="Y132" s="94" t="s">
        <v>41</v>
      </c>
      <c r="Z132" s="95" t="s">
        <v>41</v>
      </c>
      <c r="AA132" s="138">
        <v>0</v>
      </c>
      <c r="AB132" s="242" t="s">
        <v>2167</v>
      </c>
      <c r="AC132" s="232"/>
      <c r="AD132" s="244"/>
      <c r="AE132" s="244"/>
      <c r="AF132" s="244" t="s">
        <v>2105</v>
      </c>
    </row>
    <row r="133" spans="1:32" ht="92.4" x14ac:dyDescent="0.25">
      <c r="A133" s="218" t="s">
        <v>2168</v>
      </c>
      <c r="B133" s="228" t="s">
        <v>2169</v>
      </c>
      <c r="C133" s="221" t="s">
        <v>2162</v>
      </c>
      <c r="D133" s="221" t="s">
        <v>1863</v>
      </c>
      <c r="E133" s="221">
        <v>770</v>
      </c>
      <c r="F133" s="221" t="s">
        <v>2163</v>
      </c>
      <c r="G133" s="220" t="s">
        <v>1749</v>
      </c>
      <c r="H133" s="220" t="s">
        <v>1750</v>
      </c>
      <c r="I133" s="220" t="s">
        <v>1751</v>
      </c>
      <c r="J133" s="225" t="s">
        <v>41</v>
      </c>
      <c r="K133" s="94" t="s">
        <v>8</v>
      </c>
      <c r="L133" s="94" t="s">
        <v>41</v>
      </c>
      <c r="M133" s="94" t="s">
        <v>10</v>
      </c>
      <c r="N133" s="94" t="s">
        <v>41</v>
      </c>
      <c r="O133" s="94" t="s">
        <v>41</v>
      </c>
      <c r="P133" s="94" t="s">
        <v>41</v>
      </c>
      <c r="Q133" s="94" t="s">
        <v>41</v>
      </c>
      <c r="R133" s="94" t="s">
        <v>41</v>
      </c>
      <c r="S133" s="94" t="s">
        <v>41</v>
      </c>
      <c r="T133" s="94" t="s">
        <v>41</v>
      </c>
      <c r="U133" s="94" t="s">
        <v>18</v>
      </c>
      <c r="V133" s="94" t="s">
        <v>41</v>
      </c>
      <c r="W133" s="94" t="s">
        <v>41</v>
      </c>
      <c r="X133" s="94" t="s">
        <v>41</v>
      </c>
      <c r="Y133" s="94" t="s">
        <v>41</v>
      </c>
      <c r="Z133" s="95" t="s">
        <v>41</v>
      </c>
      <c r="AA133" s="138">
        <v>0</v>
      </c>
      <c r="AB133" s="242" t="s">
        <v>2170</v>
      </c>
      <c r="AC133" s="232"/>
      <c r="AD133" s="244"/>
      <c r="AE133" s="244"/>
      <c r="AF133" s="244" t="s">
        <v>2105</v>
      </c>
    </row>
    <row r="134" spans="1:32" ht="92.4" x14ac:dyDescent="0.25">
      <c r="A134" s="218" t="s">
        <v>2171</v>
      </c>
      <c r="B134" s="228" t="s">
        <v>2172</v>
      </c>
      <c r="C134" s="221" t="s">
        <v>2162</v>
      </c>
      <c r="D134" s="221" t="s">
        <v>1747</v>
      </c>
      <c r="E134" s="221">
        <v>770</v>
      </c>
      <c r="F134" s="221" t="s">
        <v>2163</v>
      </c>
      <c r="G134" s="220" t="s">
        <v>1749</v>
      </c>
      <c r="H134" s="220" t="s">
        <v>1750</v>
      </c>
      <c r="I134" s="220" t="s">
        <v>1751</v>
      </c>
      <c r="J134" s="225" t="s">
        <v>41</v>
      </c>
      <c r="K134" s="94" t="s">
        <v>8</v>
      </c>
      <c r="L134" s="94" t="s">
        <v>41</v>
      </c>
      <c r="M134" s="94" t="s">
        <v>10</v>
      </c>
      <c r="N134" s="94" t="s">
        <v>41</v>
      </c>
      <c r="O134" s="94" t="s">
        <v>41</v>
      </c>
      <c r="P134" s="94" t="s">
        <v>41</v>
      </c>
      <c r="Q134" s="94" t="s">
        <v>41</v>
      </c>
      <c r="R134" s="94" t="s">
        <v>41</v>
      </c>
      <c r="S134" s="94" t="s">
        <v>41</v>
      </c>
      <c r="T134" s="94" t="s">
        <v>41</v>
      </c>
      <c r="U134" s="94" t="s">
        <v>18</v>
      </c>
      <c r="V134" s="94" t="s">
        <v>41</v>
      </c>
      <c r="W134" s="94" t="s">
        <v>41</v>
      </c>
      <c r="X134" s="94" t="s">
        <v>41</v>
      </c>
      <c r="Y134" s="94" t="s">
        <v>41</v>
      </c>
      <c r="Z134" s="95" t="s">
        <v>41</v>
      </c>
      <c r="AA134" s="138">
        <v>0</v>
      </c>
      <c r="AB134" s="242" t="s">
        <v>2173</v>
      </c>
      <c r="AC134" s="232"/>
      <c r="AD134" s="244"/>
      <c r="AE134" s="244"/>
      <c r="AF134" s="244" t="s">
        <v>2105</v>
      </c>
    </row>
    <row r="135" spans="1:32" ht="105.6" x14ac:dyDescent="0.25">
      <c r="A135" s="218" t="s">
        <v>2174</v>
      </c>
      <c r="B135" s="228" t="s">
        <v>2175</v>
      </c>
      <c r="C135" s="221" t="s">
        <v>2162</v>
      </c>
      <c r="D135" s="221" t="s">
        <v>1747</v>
      </c>
      <c r="E135" s="221">
        <v>770</v>
      </c>
      <c r="F135" s="221" t="s">
        <v>2163</v>
      </c>
      <c r="G135" s="220" t="s">
        <v>1749</v>
      </c>
      <c r="H135" s="220" t="s">
        <v>1750</v>
      </c>
      <c r="I135" s="220" t="s">
        <v>1751</v>
      </c>
      <c r="J135" s="225" t="s">
        <v>41</v>
      </c>
      <c r="K135" s="94" t="s">
        <v>8</v>
      </c>
      <c r="L135" s="94" t="s">
        <v>41</v>
      </c>
      <c r="M135" s="94" t="s">
        <v>10</v>
      </c>
      <c r="N135" s="94" t="s">
        <v>41</v>
      </c>
      <c r="O135" s="94" t="s">
        <v>41</v>
      </c>
      <c r="P135" s="94" t="s">
        <v>41</v>
      </c>
      <c r="Q135" s="94" t="s">
        <v>41</v>
      </c>
      <c r="R135" s="94" t="s">
        <v>41</v>
      </c>
      <c r="S135" s="94" t="s">
        <v>41</v>
      </c>
      <c r="T135" s="94" t="s">
        <v>41</v>
      </c>
      <c r="U135" s="94" t="s">
        <v>18</v>
      </c>
      <c r="V135" s="94" t="s">
        <v>41</v>
      </c>
      <c r="W135" s="94" t="s">
        <v>41</v>
      </c>
      <c r="X135" s="94" t="s">
        <v>41</v>
      </c>
      <c r="Y135" s="94" t="s">
        <v>41</v>
      </c>
      <c r="Z135" s="95" t="s">
        <v>41</v>
      </c>
      <c r="AA135" s="138">
        <v>0</v>
      </c>
      <c r="AB135" s="242" t="s">
        <v>2176</v>
      </c>
      <c r="AC135" s="232"/>
      <c r="AD135" s="244"/>
      <c r="AE135" s="244"/>
      <c r="AF135" s="244" t="s">
        <v>2105</v>
      </c>
    </row>
    <row r="136" spans="1:32" ht="145.19999999999999" x14ac:dyDescent="0.25">
      <c r="A136" s="218" t="s">
        <v>2177</v>
      </c>
      <c r="B136" s="228" t="s">
        <v>2178</v>
      </c>
      <c r="C136" s="221" t="s">
        <v>2162</v>
      </c>
      <c r="D136" s="221" t="s">
        <v>1757</v>
      </c>
      <c r="E136" s="221">
        <v>770</v>
      </c>
      <c r="F136" s="221" t="s">
        <v>2163</v>
      </c>
      <c r="G136" s="220" t="s">
        <v>1749</v>
      </c>
      <c r="H136" s="220" t="s">
        <v>1750</v>
      </c>
      <c r="I136" s="220" t="s">
        <v>1751</v>
      </c>
      <c r="J136" s="225" t="s">
        <v>41</v>
      </c>
      <c r="K136" s="94" t="s">
        <v>8</v>
      </c>
      <c r="L136" s="94" t="s">
        <v>41</v>
      </c>
      <c r="M136" s="94" t="s">
        <v>10</v>
      </c>
      <c r="N136" s="94" t="s">
        <v>41</v>
      </c>
      <c r="O136" s="94" t="s">
        <v>41</v>
      </c>
      <c r="P136" s="94" t="s">
        <v>41</v>
      </c>
      <c r="Q136" s="94" t="s">
        <v>14</v>
      </c>
      <c r="R136" s="94" t="s">
        <v>41</v>
      </c>
      <c r="S136" s="94" t="s">
        <v>41</v>
      </c>
      <c r="T136" s="94" t="s">
        <v>41</v>
      </c>
      <c r="U136" s="94" t="s">
        <v>18</v>
      </c>
      <c r="V136" s="94" t="s">
        <v>41</v>
      </c>
      <c r="W136" s="94" t="s">
        <v>41</v>
      </c>
      <c r="X136" s="94" t="s">
        <v>41</v>
      </c>
      <c r="Y136" s="94" t="s">
        <v>41</v>
      </c>
      <c r="Z136" s="95" t="s">
        <v>41</v>
      </c>
      <c r="AA136" s="138">
        <v>0</v>
      </c>
      <c r="AB136" s="242" t="s">
        <v>2179</v>
      </c>
      <c r="AC136" s="232"/>
      <c r="AD136" s="244"/>
      <c r="AE136" s="244"/>
      <c r="AF136" s="244" t="s">
        <v>2105</v>
      </c>
    </row>
    <row r="137" spans="1:32" ht="79.2" x14ac:dyDescent="0.25">
      <c r="A137" s="218" t="s">
        <v>2180</v>
      </c>
      <c r="B137" s="228" t="s">
        <v>2181</v>
      </c>
      <c r="C137" s="221" t="s">
        <v>2162</v>
      </c>
      <c r="D137" s="221" t="s">
        <v>1757</v>
      </c>
      <c r="E137" s="221">
        <v>770</v>
      </c>
      <c r="F137" s="221" t="s">
        <v>2163</v>
      </c>
      <c r="G137" s="220" t="s">
        <v>1749</v>
      </c>
      <c r="H137" s="220" t="s">
        <v>1750</v>
      </c>
      <c r="I137" s="220" t="s">
        <v>1751</v>
      </c>
      <c r="J137" s="225" t="s">
        <v>41</v>
      </c>
      <c r="K137" s="94" t="s">
        <v>8</v>
      </c>
      <c r="L137" s="94" t="s">
        <v>41</v>
      </c>
      <c r="M137" s="94" t="s">
        <v>41</v>
      </c>
      <c r="N137" s="94" t="s">
        <v>41</v>
      </c>
      <c r="O137" s="94" t="s">
        <v>41</v>
      </c>
      <c r="P137" s="94" t="s">
        <v>41</v>
      </c>
      <c r="Q137" s="94" t="s">
        <v>14</v>
      </c>
      <c r="R137" s="94" t="s">
        <v>41</v>
      </c>
      <c r="S137" s="94" t="s">
        <v>41</v>
      </c>
      <c r="T137" s="94" t="s">
        <v>41</v>
      </c>
      <c r="U137" s="94" t="s">
        <v>41</v>
      </c>
      <c r="V137" s="94" t="s">
        <v>41</v>
      </c>
      <c r="W137" s="94" t="s">
        <v>41</v>
      </c>
      <c r="X137" s="94" t="s">
        <v>41</v>
      </c>
      <c r="Y137" s="94" t="s">
        <v>41</v>
      </c>
      <c r="Z137" s="95" t="s">
        <v>41</v>
      </c>
      <c r="AA137" s="138">
        <v>0</v>
      </c>
      <c r="AB137" s="242" t="s">
        <v>2182</v>
      </c>
      <c r="AC137" s="232"/>
      <c r="AD137" s="244"/>
      <c r="AE137" s="244"/>
      <c r="AF137" s="244" t="s">
        <v>2105</v>
      </c>
    </row>
    <row r="138" spans="1:32" ht="66" x14ac:dyDescent="0.25">
      <c r="A138" s="218" t="s">
        <v>2183</v>
      </c>
      <c r="B138" s="228" t="s">
        <v>2184</v>
      </c>
      <c r="C138" s="221" t="s">
        <v>2162</v>
      </c>
      <c r="D138" s="221" t="s">
        <v>1757</v>
      </c>
      <c r="E138" s="221">
        <v>770</v>
      </c>
      <c r="F138" s="221" t="s">
        <v>2163</v>
      </c>
      <c r="G138" s="220" t="s">
        <v>1749</v>
      </c>
      <c r="H138" s="220" t="s">
        <v>1750</v>
      </c>
      <c r="I138" s="220" t="s">
        <v>1751</v>
      </c>
      <c r="J138" s="225" t="s">
        <v>41</v>
      </c>
      <c r="K138" s="94" t="s">
        <v>8</v>
      </c>
      <c r="L138" s="94" t="s">
        <v>41</v>
      </c>
      <c r="M138" s="94" t="s">
        <v>41</v>
      </c>
      <c r="N138" s="94" t="s">
        <v>41</v>
      </c>
      <c r="O138" s="94" t="s">
        <v>41</v>
      </c>
      <c r="P138" s="94" t="s">
        <v>41</v>
      </c>
      <c r="Q138" s="94" t="s">
        <v>41</v>
      </c>
      <c r="R138" s="94" t="s">
        <v>41</v>
      </c>
      <c r="S138" s="94" t="s">
        <v>41</v>
      </c>
      <c r="T138" s="94" t="s">
        <v>41</v>
      </c>
      <c r="U138" s="94" t="s">
        <v>18</v>
      </c>
      <c r="V138" s="94" t="s">
        <v>41</v>
      </c>
      <c r="W138" s="94" t="s">
        <v>41</v>
      </c>
      <c r="X138" s="94" t="s">
        <v>41</v>
      </c>
      <c r="Y138" s="94" t="s">
        <v>41</v>
      </c>
      <c r="Z138" s="95" t="s">
        <v>41</v>
      </c>
      <c r="AA138" s="138">
        <v>0</v>
      </c>
      <c r="AB138" s="242" t="s">
        <v>2185</v>
      </c>
      <c r="AC138" s="232"/>
      <c r="AD138" s="244"/>
      <c r="AE138" s="244"/>
      <c r="AF138" s="244" t="s">
        <v>2105</v>
      </c>
    </row>
    <row r="139" spans="1:32" ht="52.8" x14ac:dyDescent="0.25">
      <c r="A139" s="218" t="s">
        <v>2186</v>
      </c>
      <c r="B139" s="228" t="s">
        <v>2187</v>
      </c>
      <c r="C139" s="221" t="s">
        <v>2162</v>
      </c>
      <c r="D139" s="221" t="s">
        <v>1757</v>
      </c>
      <c r="E139" s="221">
        <v>770</v>
      </c>
      <c r="F139" s="221" t="s">
        <v>2163</v>
      </c>
      <c r="G139" s="220" t="s">
        <v>1749</v>
      </c>
      <c r="H139" s="220" t="s">
        <v>1750</v>
      </c>
      <c r="I139" s="220" t="s">
        <v>1751</v>
      </c>
      <c r="J139" s="225" t="s">
        <v>41</v>
      </c>
      <c r="K139" s="94" t="s">
        <v>8</v>
      </c>
      <c r="L139" s="94" t="s">
        <v>41</v>
      </c>
      <c r="M139" s="94" t="s">
        <v>41</v>
      </c>
      <c r="N139" s="94" t="s">
        <v>41</v>
      </c>
      <c r="O139" s="94" t="s">
        <v>41</v>
      </c>
      <c r="P139" s="94" t="s">
        <v>41</v>
      </c>
      <c r="Q139" s="94" t="s">
        <v>41</v>
      </c>
      <c r="R139" s="94" t="s">
        <v>41</v>
      </c>
      <c r="S139" s="94" t="s">
        <v>41</v>
      </c>
      <c r="T139" s="94" t="s">
        <v>41</v>
      </c>
      <c r="U139" s="94" t="s">
        <v>18</v>
      </c>
      <c r="V139" s="94" t="s">
        <v>41</v>
      </c>
      <c r="W139" s="94" t="s">
        <v>41</v>
      </c>
      <c r="X139" s="94" t="s">
        <v>41</v>
      </c>
      <c r="Y139" s="94" t="s">
        <v>41</v>
      </c>
      <c r="Z139" s="95" t="s">
        <v>41</v>
      </c>
      <c r="AA139" s="138">
        <v>0</v>
      </c>
      <c r="AB139" s="242" t="s">
        <v>2188</v>
      </c>
      <c r="AC139" s="232"/>
      <c r="AD139" s="244"/>
      <c r="AE139" s="244"/>
      <c r="AF139" s="244" t="s">
        <v>2105</v>
      </c>
    </row>
    <row r="140" spans="1:32" ht="79.2" x14ac:dyDescent="0.25">
      <c r="A140" s="218" t="s">
        <v>2189</v>
      </c>
      <c r="B140" s="228" t="s">
        <v>2190</v>
      </c>
      <c r="C140" s="221" t="s">
        <v>2162</v>
      </c>
      <c r="D140" s="221" t="s">
        <v>1757</v>
      </c>
      <c r="E140" s="221">
        <v>770</v>
      </c>
      <c r="F140" s="221" t="s">
        <v>2163</v>
      </c>
      <c r="G140" s="220" t="s">
        <v>1749</v>
      </c>
      <c r="H140" s="220" t="s">
        <v>1750</v>
      </c>
      <c r="I140" s="220" t="s">
        <v>1751</v>
      </c>
      <c r="J140" s="225" t="s">
        <v>41</v>
      </c>
      <c r="K140" s="94" t="s">
        <v>8</v>
      </c>
      <c r="L140" s="94" t="s">
        <v>41</v>
      </c>
      <c r="M140" s="94" t="s">
        <v>41</v>
      </c>
      <c r="N140" s="94" t="s">
        <v>41</v>
      </c>
      <c r="O140" s="94" t="s">
        <v>41</v>
      </c>
      <c r="P140" s="94" t="s">
        <v>41</v>
      </c>
      <c r="Q140" s="94" t="s">
        <v>41</v>
      </c>
      <c r="R140" s="94" t="s">
        <v>41</v>
      </c>
      <c r="S140" s="94" t="s">
        <v>41</v>
      </c>
      <c r="T140" s="94" t="s">
        <v>41</v>
      </c>
      <c r="U140" s="94" t="s">
        <v>41</v>
      </c>
      <c r="V140" s="94" t="s">
        <v>41</v>
      </c>
      <c r="W140" s="94" t="s">
        <v>41</v>
      </c>
      <c r="X140" s="94" t="s">
        <v>41</v>
      </c>
      <c r="Y140" s="94" t="s">
        <v>41</v>
      </c>
      <c r="Z140" s="95" t="s">
        <v>23</v>
      </c>
      <c r="AA140" s="138">
        <v>0</v>
      </c>
      <c r="AB140" s="242" t="s">
        <v>2191</v>
      </c>
      <c r="AC140" s="232"/>
      <c r="AD140" s="244"/>
      <c r="AE140" s="244"/>
      <c r="AF140" s="244" t="s">
        <v>2105</v>
      </c>
    </row>
    <row r="141" spans="1:32" ht="92.4" x14ac:dyDescent="0.25">
      <c r="A141" s="218" t="s">
        <v>2192</v>
      </c>
      <c r="B141" s="228" t="s">
        <v>2193</v>
      </c>
      <c r="C141" s="221" t="s">
        <v>2162</v>
      </c>
      <c r="D141" s="221" t="s">
        <v>1863</v>
      </c>
      <c r="E141" s="221">
        <v>770</v>
      </c>
      <c r="F141" s="221" t="s">
        <v>2163</v>
      </c>
      <c r="G141" s="220" t="s">
        <v>1749</v>
      </c>
      <c r="H141" s="220" t="s">
        <v>1750</v>
      </c>
      <c r="I141" s="220" t="s">
        <v>1751</v>
      </c>
      <c r="J141" s="225" t="s">
        <v>41</v>
      </c>
      <c r="K141" s="94" t="s">
        <v>8</v>
      </c>
      <c r="L141" s="94" t="s">
        <v>41</v>
      </c>
      <c r="M141" s="94" t="s">
        <v>41</v>
      </c>
      <c r="N141" s="94" t="s">
        <v>41</v>
      </c>
      <c r="O141" s="94" t="s">
        <v>41</v>
      </c>
      <c r="P141" s="94" t="s">
        <v>41</v>
      </c>
      <c r="Q141" s="94" t="s">
        <v>41</v>
      </c>
      <c r="R141" s="94" t="s">
        <v>15</v>
      </c>
      <c r="S141" s="94" t="s">
        <v>41</v>
      </c>
      <c r="T141" s="94" t="s">
        <v>41</v>
      </c>
      <c r="U141" s="94" t="s">
        <v>18</v>
      </c>
      <c r="V141" s="94" t="s">
        <v>41</v>
      </c>
      <c r="W141" s="94" t="s">
        <v>41</v>
      </c>
      <c r="X141" s="94" t="s">
        <v>41</v>
      </c>
      <c r="Y141" s="94" t="s">
        <v>41</v>
      </c>
      <c r="Z141" s="95" t="s">
        <v>41</v>
      </c>
      <c r="AA141" s="138">
        <v>0</v>
      </c>
      <c r="AB141" s="242" t="s">
        <v>2194</v>
      </c>
      <c r="AC141" s="232"/>
      <c r="AD141" s="244"/>
      <c r="AE141" s="244"/>
      <c r="AF141" s="244" t="s">
        <v>2105</v>
      </c>
    </row>
    <row r="142" spans="1:32" ht="79.2" x14ac:dyDescent="0.25">
      <c r="A142" s="218" t="s">
        <v>2195</v>
      </c>
      <c r="B142" s="228" t="s">
        <v>2196</v>
      </c>
      <c r="C142" s="221" t="s">
        <v>2162</v>
      </c>
      <c r="D142" s="221" t="s">
        <v>1747</v>
      </c>
      <c r="E142" s="221">
        <v>770</v>
      </c>
      <c r="F142" s="221" t="s">
        <v>2163</v>
      </c>
      <c r="G142" s="220" t="s">
        <v>1749</v>
      </c>
      <c r="H142" s="220" t="s">
        <v>1750</v>
      </c>
      <c r="I142" s="220" t="s">
        <v>1751</v>
      </c>
      <c r="J142" s="225" t="s">
        <v>41</v>
      </c>
      <c r="K142" s="94" t="s">
        <v>8</v>
      </c>
      <c r="L142" s="94" t="s">
        <v>41</v>
      </c>
      <c r="M142" s="94" t="s">
        <v>41</v>
      </c>
      <c r="N142" s="94" t="s">
        <v>41</v>
      </c>
      <c r="O142" s="94" t="s">
        <v>41</v>
      </c>
      <c r="P142" s="94" t="s">
        <v>41</v>
      </c>
      <c r="Q142" s="94" t="s">
        <v>14</v>
      </c>
      <c r="R142" s="94" t="s">
        <v>41</v>
      </c>
      <c r="S142" s="94" t="s">
        <v>41</v>
      </c>
      <c r="T142" s="94" t="s">
        <v>41</v>
      </c>
      <c r="U142" s="94" t="s">
        <v>41</v>
      </c>
      <c r="V142" s="94" t="s">
        <v>41</v>
      </c>
      <c r="W142" s="94" t="s">
        <v>41</v>
      </c>
      <c r="X142" s="94" t="s">
        <v>41</v>
      </c>
      <c r="Y142" s="94" t="s">
        <v>41</v>
      </c>
      <c r="Z142" s="95" t="s">
        <v>41</v>
      </c>
      <c r="AA142" s="138">
        <v>0</v>
      </c>
      <c r="AB142" s="242" t="s">
        <v>2197</v>
      </c>
      <c r="AC142" s="232"/>
      <c r="AD142" s="244"/>
      <c r="AE142" s="244"/>
      <c r="AF142" s="244" t="s">
        <v>2105</v>
      </c>
    </row>
    <row r="143" spans="1:32" ht="66" x14ac:dyDescent="0.25">
      <c r="A143" s="218" t="s">
        <v>2198</v>
      </c>
      <c r="B143" s="228" t="s">
        <v>2199</v>
      </c>
      <c r="C143" s="221" t="s">
        <v>2162</v>
      </c>
      <c r="D143" s="221" t="s">
        <v>1863</v>
      </c>
      <c r="E143" s="221">
        <v>770</v>
      </c>
      <c r="F143" s="221" t="s">
        <v>2163</v>
      </c>
      <c r="G143" s="220" t="s">
        <v>1749</v>
      </c>
      <c r="H143" s="220" t="s">
        <v>1750</v>
      </c>
      <c r="I143" s="220" t="s">
        <v>1751</v>
      </c>
      <c r="J143" s="225" t="s">
        <v>41</v>
      </c>
      <c r="K143" s="94" t="s">
        <v>8</v>
      </c>
      <c r="L143" s="94" t="s">
        <v>41</v>
      </c>
      <c r="M143" s="94" t="s">
        <v>41</v>
      </c>
      <c r="N143" s="94" t="s">
        <v>41</v>
      </c>
      <c r="O143" s="94" t="s">
        <v>41</v>
      </c>
      <c r="P143" s="94" t="s">
        <v>41</v>
      </c>
      <c r="Q143" s="94" t="s">
        <v>14</v>
      </c>
      <c r="R143" s="94" t="s">
        <v>41</v>
      </c>
      <c r="S143" s="94" t="s">
        <v>41</v>
      </c>
      <c r="T143" s="94" t="s">
        <v>41</v>
      </c>
      <c r="U143" s="94" t="s">
        <v>41</v>
      </c>
      <c r="V143" s="94" t="s">
        <v>41</v>
      </c>
      <c r="W143" s="94" t="s">
        <v>41</v>
      </c>
      <c r="X143" s="94" t="s">
        <v>41</v>
      </c>
      <c r="Y143" s="94" t="s">
        <v>41</v>
      </c>
      <c r="Z143" s="95" t="s">
        <v>41</v>
      </c>
      <c r="AA143" s="138">
        <v>0</v>
      </c>
      <c r="AB143" s="242" t="s">
        <v>2200</v>
      </c>
      <c r="AC143" s="232"/>
      <c r="AD143" s="244"/>
      <c r="AE143" s="244"/>
      <c r="AF143" s="244" t="s">
        <v>2105</v>
      </c>
    </row>
    <row r="144" spans="1:32" ht="79.2" x14ac:dyDescent="0.25">
      <c r="A144" s="218" t="s">
        <v>2201</v>
      </c>
      <c r="B144" s="228" t="s">
        <v>2202</v>
      </c>
      <c r="C144" s="221" t="s">
        <v>2162</v>
      </c>
      <c r="D144" s="221" t="s">
        <v>1863</v>
      </c>
      <c r="E144" s="221">
        <v>770</v>
      </c>
      <c r="F144" s="221" t="s">
        <v>2163</v>
      </c>
      <c r="G144" s="220" t="s">
        <v>1749</v>
      </c>
      <c r="H144" s="220" t="s">
        <v>1750</v>
      </c>
      <c r="I144" s="220" t="s">
        <v>1751</v>
      </c>
      <c r="J144" s="225" t="s">
        <v>41</v>
      </c>
      <c r="K144" s="94" t="s">
        <v>8</v>
      </c>
      <c r="L144" s="94" t="s">
        <v>41</v>
      </c>
      <c r="M144" s="94" t="s">
        <v>41</v>
      </c>
      <c r="N144" s="94" t="s">
        <v>41</v>
      </c>
      <c r="O144" s="94" t="s">
        <v>41</v>
      </c>
      <c r="P144" s="94" t="s">
        <v>41</v>
      </c>
      <c r="Q144" s="94" t="s">
        <v>41</v>
      </c>
      <c r="R144" s="94" t="s">
        <v>41</v>
      </c>
      <c r="S144" s="94" t="s">
        <v>41</v>
      </c>
      <c r="T144" s="94" t="s">
        <v>41</v>
      </c>
      <c r="U144" s="94" t="s">
        <v>41</v>
      </c>
      <c r="V144" s="94" t="s">
        <v>41</v>
      </c>
      <c r="W144" s="94" t="s">
        <v>41</v>
      </c>
      <c r="X144" s="94" t="s">
        <v>41</v>
      </c>
      <c r="Y144" s="94" t="s">
        <v>41</v>
      </c>
      <c r="Z144" s="95" t="s">
        <v>23</v>
      </c>
      <c r="AA144" s="138">
        <v>0</v>
      </c>
      <c r="AB144" s="242" t="s">
        <v>2203</v>
      </c>
      <c r="AC144" s="232"/>
      <c r="AD144" s="244"/>
      <c r="AE144" s="244"/>
      <c r="AF144" s="244" t="s">
        <v>2105</v>
      </c>
    </row>
    <row r="145" spans="1:32" ht="92.4" x14ac:dyDescent="0.25">
      <c r="A145" s="218" t="s">
        <v>2204</v>
      </c>
      <c r="B145" s="228" t="s">
        <v>2205</v>
      </c>
      <c r="C145" s="221" t="s">
        <v>2162</v>
      </c>
      <c r="D145" s="221" t="s">
        <v>1863</v>
      </c>
      <c r="E145" s="221">
        <v>770</v>
      </c>
      <c r="F145" s="221" t="s">
        <v>2163</v>
      </c>
      <c r="G145" s="220" t="s">
        <v>1749</v>
      </c>
      <c r="H145" s="220" t="s">
        <v>1750</v>
      </c>
      <c r="I145" s="220" t="s">
        <v>1751</v>
      </c>
      <c r="J145" s="225" t="s">
        <v>41</v>
      </c>
      <c r="K145" s="94" t="s">
        <v>8</v>
      </c>
      <c r="L145" s="94" t="s">
        <v>41</v>
      </c>
      <c r="M145" s="94" t="s">
        <v>10</v>
      </c>
      <c r="N145" s="94" t="s">
        <v>41</v>
      </c>
      <c r="O145" s="94" t="s">
        <v>41</v>
      </c>
      <c r="P145" s="94" t="s">
        <v>41</v>
      </c>
      <c r="Q145" s="94" t="s">
        <v>41</v>
      </c>
      <c r="R145" s="94" t="s">
        <v>41</v>
      </c>
      <c r="S145" s="94" t="s">
        <v>41</v>
      </c>
      <c r="T145" s="94" t="s">
        <v>41</v>
      </c>
      <c r="U145" s="94" t="s">
        <v>41</v>
      </c>
      <c r="V145" s="94" t="s">
        <v>41</v>
      </c>
      <c r="W145" s="94" t="s">
        <v>41</v>
      </c>
      <c r="X145" s="94" t="s">
        <v>41</v>
      </c>
      <c r="Y145" s="94" t="s">
        <v>41</v>
      </c>
      <c r="Z145" s="95" t="s">
        <v>41</v>
      </c>
      <c r="AA145" s="138">
        <v>0</v>
      </c>
      <c r="AB145" s="242" t="s">
        <v>2206</v>
      </c>
      <c r="AC145" s="232"/>
      <c r="AD145" s="244"/>
      <c r="AE145" s="244"/>
      <c r="AF145" s="244" t="s">
        <v>2105</v>
      </c>
    </row>
    <row r="146" spans="1:32" ht="79.2" x14ac:dyDescent="0.25">
      <c r="A146" s="218" t="s">
        <v>2207</v>
      </c>
      <c r="B146" s="228" t="s">
        <v>2208</v>
      </c>
      <c r="C146" s="221" t="s">
        <v>2209</v>
      </c>
      <c r="D146" s="221" t="s">
        <v>1747</v>
      </c>
      <c r="E146" s="221">
        <v>2000</v>
      </c>
      <c r="F146" s="221" t="s">
        <v>2210</v>
      </c>
      <c r="G146" s="220" t="s">
        <v>1749</v>
      </c>
      <c r="H146" s="220" t="s">
        <v>1750</v>
      </c>
      <c r="I146" s="220" t="s">
        <v>1751</v>
      </c>
      <c r="J146" s="225" t="s">
        <v>41</v>
      </c>
      <c r="K146" s="94" t="s">
        <v>41</v>
      </c>
      <c r="L146" s="94" t="s">
        <v>41</v>
      </c>
      <c r="M146" s="94" t="s">
        <v>10</v>
      </c>
      <c r="N146" s="94" t="s">
        <v>41</v>
      </c>
      <c r="O146" s="94" t="s">
        <v>41</v>
      </c>
      <c r="P146" s="94" t="s">
        <v>41</v>
      </c>
      <c r="Q146" s="94" t="s">
        <v>41</v>
      </c>
      <c r="R146" s="94" t="s">
        <v>41</v>
      </c>
      <c r="S146" s="94" t="s">
        <v>41</v>
      </c>
      <c r="T146" s="94" t="s">
        <v>41</v>
      </c>
      <c r="U146" s="94" t="s">
        <v>41</v>
      </c>
      <c r="V146" s="94" t="s">
        <v>41</v>
      </c>
      <c r="W146" s="94" t="s">
        <v>41</v>
      </c>
      <c r="X146" s="94" t="s">
        <v>21</v>
      </c>
      <c r="Y146" s="94" t="s">
        <v>41</v>
      </c>
      <c r="Z146" s="95" t="s">
        <v>41</v>
      </c>
      <c r="AA146" s="138">
        <v>0</v>
      </c>
      <c r="AB146" s="242" t="s">
        <v>2211</v>
      </c>
      <c r="AC146" s="232"/>
      <c r="AD146" s="244"/>
      <c r="AE146" s="244"/>
      <c r="AF146" s="244" t="s">
        <v>1807</v>
      </c>
    </row>
    <row r="147" spans="1:32" ht="66" x14ac:dyDescent="0.25">
      <c r="A147" s="218" t="s">
        <v>2212</v>
      </c>
      <c r="B147" s="228" t="s">
        <v>2213</v>
      </c>
      <c r="C147" s="221" t="s">
        <v>2209</v>
      </c>
      <c r="D147" s="221" t="s">
        <v>1747</v>
      </c>
      <c r="E147" s="221">
        <v>2000</v>
      </c>
      <c r="F147" s="221" t="s">
        <v>2210</v>
      </c>
      <c r="G147" s="220" t="s">
        <v>1749</v>
      </c>
      <c r="H147" s="220" t="s">
        <v>1750</v>
      </c>
      <c r="I147" s="220" t="s">
        <v>1751</v>
      </c>
      <c r="J147" s="225" t="s">
        <v>41</v>
      </c>
      <c r="K147" s="94" t="s">
        <v>41</v>
      </c>
      <c r="L147" s="94" t="s">
        <v>41</v>
      </c>
      <c r="M147" s="94" t="s">
        <v>41</v>
      </c>
      <c r="N147" s="94" t="s">
        <v>41</v>
      </c>
      <c r="O147" s="94" t="s">
        <v>41</v>
      </c>
      <c r="P147" s="94" t="s">
        <v>41</v>
      </c>
      <c r="Q147" s="94" t="s">
        <v>41</v>
      </c>
      <c r="R147" s="94" t="s">
        <v>41</v>
      </c>
      <c r="S147" s="94" t="s">
        <v>41</v>
      </c>
      <c r="T147" s="94" t="s">
        <v>41</v>
      </c>
      <c r="U147" s="94" t="s">
        <v>41</v>
      </c>
      <c r="V147" s="94" t="s">
        <v>19</v>
      </c>
      <c r="W147" s="94" t="s">
        <v>41</v>
      </c>
      <c r="X147" s="94" t="s">
        <v>21</v>
      </c>
      <c r="Y147" s="94" t="s">
        <v>41</v>
      </c>
      <c r="Z147" s="95" t="s">
        <v>41</v>
      </c>
      <c r="AA147" s="138">
        <v>0</v>
      </c>
      <c r="AB147" s="242" t="s">
        <v>2214</v>
      </c>
      <c r="AC147" s="232"/>
      <c r="AD147" s="244"/>
      <c r="AE147" s="244"/>
      <c r="AF147" s="244" t="s">
        <v>1807</v>
      </c>
    </row>
    <row r="148" spans="1:32" ht="66" x14ac:dyDescent="0.25">
      <c r="A148" s="218" t="s">
        <v>2215</v>
      </c>
      <c r="B148" s="228" t="s">
        <v>2216</v>
      </c>
      <c r="C148" s="221" t="s">
        <v>2209</v>
      </c>
      <c r="D148" s="221" t="s">
        <v>1747</v>
      </c>
      <c r="E148" s="221">
        <v>2000</v>
      </c>
      <c r="F148" s="221" t="s">
        <v>2210</v>
      </c>
      <c r="G148" s="220" t="s">
        <v>1749</v>
      </c>
      <c r="H148" s="220" t="s">
        <v>1750</v>
      </c>
      <c r="I148" s="220" t="s">
        <v>1751</v>
      </c>
      <c r="J148" s="225" t="s">
        <v>41</v>
      </c>
      <c r="K148" s="94" t="s">
        <v>41</v>
      </c>
      <c r="L148" s="94" t="s">
        <v>41</v>
      </c>
      <c r="M148" s="94" t="s">
        <v>10</v>
      </c>
      <c r="N148" s="94" t="s">
        <v>41</v>
      </c>
      <c r="O148" s="94" t="s">
        <v>41</v>
      </c>
      <c r="P148" s="94" t="s">
        <v>41</v>
      </c>
      <c r="Q148" s="94" t="s">
        <v>41</v>
      </c>
      <c r="R148" s="94" t="s">
        <v>41</v>
      </c>
      <c r="S148" s="94" t="s">
        <v>41</v>
      </c>
      <c r="T148" s="94" t="s">
        <v>41</v>
      </c>
      <c r="U148" s="94" t="s">
        <v>41</v>
      </c>
      <c r="V148" s="94" t="s">
        <v>41</v>
      </c>
      <c r="W148" s="94" t="s">
        <v>41</v>
      </c>
      <c r="X148" s="94" t="s">
        <v>21</v>
      </c>
      <c r="Y148" s="94" t="s">
        <v>41</v>
      </c>
      <c r="Z148" s="95" t="s">
        <v>41</v>
      </c>
      <c r="AA148" s="138">
        <v>0</v>
      </c>
      <c r="AB148" s="242" t="s">
        <v>2217</v>
      </c>
      <c r="AC148" s="232"/>
      <c r="AD148" s="244"/>
      <c r="AE148" s="244"/>
      <c r="AF148" s="244" t="s">
        <v>1807</v>
      </c>
    </row>
    <row r="149" spans="1:32" ht="79.2" x14ac:dyDescent="0.25">
      <c r="A149" s="218" t="s">
        <v>2218</v>
      </c>
      <c r="B149" s="228" t="s">
        <v>2219</v>
      </c>
      <c r="C149" s="221" t="s">
        <v>2209</v>
      </c>
      <c r="D149" s="221" t="s">
        <v>1747</v>
      </c>
      <c r="E149" s="221">
        <v>2000</v>
      </c>
      <c r="F149" s="221" t="s">
        <v>2210</v>
      </c>
      <c r="G149" s="220" t="s">
        <v>1749</v>
      </c>
      <c r="H149" s="220" t="s">
        <v>1750</v>
      </c>
      <c r="I149" s="220" t="s">
        <v>1751</v>
      </c>
      <c r="J149" s="225" t="s">
        <v>41</v>
      </c>
      <c r="K149" s="94" t="s">
        <v>41</v>
      </c>
      <c r="L149" s="94" t="s">
        <v>41</v>
      </c>
      <c r="M149" s="94" t="s">
        <v>41</v>
      </c>
      <c r="N149" s="94" t="s">
        <v>41</v>
      </c>
      <c r="O149" s="94" t="s">
        <v>41</v>
      </c>
      <c r="P149" s="94" t="s">
        <v>41</v>
      </c>
      <c r="Q149" s="94" t="s">
        <v>14</v>
      </c>
      <c r="R149" s="94" t="s">
        <v>41</v>
      </c>
      <c r="S149" s="94" t="s">
        <v>41</v>
      </c>
      <c r="T149" s="94" t="s">
        <v>41</v>
      </c>
      <c r="U149" s="94" t="s">
        <v>41</v>
      </c>
      <c r="V149" s="94" t="s">
        <v>41</v>
      </c>
      <c r="W149" s="94" t="s">
        <v>20</v>
      </c>
      <c r="X149" s="94" t="s">
        <v>41</v>
      </c>
      <c r="Y149" s="94" t="s">
        <v>41</v>
      </c>
      <c r="Z149" s="95" t="s">
        <v>41</v>
      </c>
      <c r="AA149" s="138">
        <v>0</v>
      </c>
      <c r="AB149" s="242" t="s">
        <v>2220</v>
      </c>
      <c r="AC149" s="232"/>
      <c r="AD149" s="244"/>
      <c r="AE149" s="244"/>
      <c r="AF149" s="244" t="s">
        <v>1807</v>
      </c>
    </row>
    <row r="150" spans="1:32" ht="79.2" x14ac:dyDescent="0.25">
      <c r="A150" s="218" t="s">
        <v>2221</v>
      </c>
      <c r="B150" s="228" t="s">
        <v>2222</v>
      </c>
      <c r="C150" s="221" t="s">
        <v>2209</v>
      </c>
      <c r="D150" s="221" t="s">
        <v>1747</v>
      </c>
      <c r="E150" s="221">
        <v>2000</v>
      </c>
      <c r="F150" s="221" t="s">
        <v>2210</v>
      </c>
      <c r="G150" s="220" t="s">
        <v>1749</v>
      </c>
      <c r="H150" s="220" t="s">
        <v>1750</v>
      </c>
      <c r="I150" s="220" t="s">
        <v>1751</v>
      </c>
      <c r="J150" s="225" t="s">
        <v>41</v>
      </c>
      <c r="K150" s="94" t="s">
        <v>41</v>
      </c>
      <c r="L150" s="94" t="s">
        <v>41</v>
      </c>
      <c r="M150" s="94" t="s">
        <v>10</v>
      </c>
      <c r="N150" s="94" t="s">
        <v>41</v>
      </c>
      <c r="O150" s="94" t="s">
        <v>41</v>
      </c>
      <c r="P150" s="94" t="s">
        <v>41</v>
      </c>
      <c r="Q150" s="94" t="s">
        <v>41</v>
      </c>
      <c r="R150" s="94" t="s">
        <v>41</v>
      </c>
      <c r="S150" s="94" t="s">
        <v>41</v>
      </c>
      <c r="T150" s="94" t="s">
        <v>41</v>
      </c>
      <c r="U150" s="94" t="s">
        <v>41</v>
      </c>
      <c r="V150" s="94" t="s">
        <v>41</v>
      </c>
      <c r="W150" s="94" t="s">
        <v>41</v>
      </c>
      <c r="X150" s="94" t="s">
        <v>21</v>
      </c>
      <c r="Y150" s="94" t="s">
        <v>41</v>
      </c>
      <c r="Z150" s="95" t="s">
        <v>41</v>
      </c>
      <c r="AA150" s="138">
        <v>0</v>
      </c>
      <c r="AB150" s="242" t="s">
        <v>2223</v>
      </c>
      <c r="AC150" s="232"/>
      <c r="AD150" s="244"/>
      <c r="AE150" s="244"/>
      <c r="AF150" s="244" t="s">
        <v>1807</v>
      </c>
    </row>
    <row r="151" spans="1:32" ht="82.8" x14ac:dyDescent="0.25">
      <c r="A151" s="223" t="s">
        <v>2224</v>
      </c>
      <c r="B151" s="228" t="s">
        <v>2225</v>
      </c>
      <c r="C151" s="223" t="s">
        <v>2209</v>
      </c>
      <c r="D151" s="223" t="s">
        <v>1747</v>
      </c>
      <c r="E151" s="223">
        <v>2000</v>
      </c>
      <c r="F151" s="223" t="s">
        <v>2210</v>
      </c>
      <c r="G151" s="223" t="s">
        <v>1749</v>
      </c>
      <c r="H151" s="223" t="s">
        <v>1750</v>
      </c>
      <c r="I151" s="223" t="s">
        <v>1751</v>
      </c>
      <c r="J151" s="225" t="s">
        <v>41</v>
      </c>
      <c r="K151" s="94" t="s">
        <v>41</v>
      </c>
      <c r="L151" s="94" t="s">
        <v>41</v>
      </c>
      <c r="M151" s="94" t="s">
        <v>10</v>
      </c>
      <c r="N151" s="94" t="s">
        <v>41</v>
      </c>
      <c r="O151" s="94" t="s">
        <v>41</v>
      </c>
      <c r="P151" s="94" t="s">
        <v>41</v>
      </c>
      <c r="Q151" s="94" t="s">
        <v>41</v>
      </c>
      <c r="R151" s="94" t="s">
        <v>41</v>
      </c>
      <c r="S151" s="94" t="s">
        <v>41</v>
      </c>
      <c r="T151" s="94" t="s">
        <v>41</v>
      </c>
      <c r="U151" s="94" t="s">
        <v>41</v>
      </c>
      <c r="V151" s="94" t="s">
        <v>41</v>
      </c>
      <c r="W151" s="94" t="s">
        <v>20</v>
      </c>
      <c r="X151" s="94" t="s">
        <v>41</v>
      </c>
      <c r="Y151" s="94" t="s">
        <v>41</v>
      </c>
      <c r="Z151" s="95" t="s">
        <v>41</v>
      </c>
      <c r="AA151" s="11">
        <v>0</v>
      </c>
      <c r="AB151" s="251" t="s">
        <v>2226</v>
      </c>
      <c r="AC151" s="244"/>
      <c r="AD151" s="244"/>
      <c r="AE151" s="244"/>
      <c r="AF151" s="244" t="s">
        <v>1807</v>
      </c>
    </row>
    <row r="152" spans="1:32" ht="41.4" x14ac:dyDescent="0.25">
      <c r="A152" s="223" t="s">
        <v>2227</v>
      </c>
      <c r="B152" s="228" t="s">
        <v>2228</v>
      </c>
      <c r="C152" s="223" t="s">
        <v>2209</v>
      </c>
      <c r="D152" s="223" t="s">
        <v>1757</v>
      </c>
      <c r="E152" s="223">
        <v>2000</v>
      </c>
      <c r="F152" s="223" t="s">
        <v>2210</v>
      </c>
      <c r="G152" s="223" t="s">
        <v>1749</v>
      </c>
      <c r="H152" s="223" t="s">
        <v>1750</v>
      </c>
      <c r="I152" s="223" t="s">
        <v>1751</v>
      </c>
      <c r="J152" s="225" t="s">
        <v>41</v>
      </c>
      <c r="K152" s="94" t="s">
        <v>41</v>
      </c>
      <c r="L152" s="94" t="s">
        <v>41</v>
      </c>
      <c r="M152" s="94" t="s">
        <v>10</v>
      </c>
      <c r="N152" s="94" t="s">
        <v>41</v>
      </c>
      <c r="O152" s="94" t="s">
        <v>41</v>
      </c>
      <c r="P152" s="94" t="s">
        <v>41</v>
      </c>
      <c r="Q152" s="94" t="s">
        <v>41</v>
      </c>
      <c r="R152" s="94" t="s">
        <v>41</v>
      </c>
      <c r="S152" s="94" t="s">
        <v>41</v>
      </c>
      <c r="T152" s="94" t="s">
        <v>41</v>
      </c>
      <c r="U152" s="94" t="s">
        <v>41</v>
      </c>
      <c r="V152" s="94" t="s">
        <v>41</v>
      </c>
      <c r="W152" s="94" t="s">
        <v>41</v>
      </c>
      <c r="X152" s="94" t="s">
        <v>41</v>
      </c>
      <c r="Y152" s="94" t="s">
        <v>41</v>
      </c>
      <c r="Z152" s="95" t="s">
        <v>41</v>
      </c>
      <c r="AA152" s="11">
        <v>0</v>
      </c>
      <c r="AB152" s="251" t="s">
        <v>2229</v>
      </c>
      <c r="AC152" s="244"/>
      <c r="AD152" s="244"/>
      <c r="AE152" s="244"/>
      <c r="AF152" s="244" t="s">
        <v>1865</v>
      </c>
    </row>
    <row r="153" spans="1:32" ht="82.8" x14ac:dyDescent="0.25">
      <c r="A153" s="223" t="s">
        <v>2230</v>
      </c>
      <c r="B153" s="228" t="s">
        <v>2231</v>
      </c>
      <c r="C153" s="223" t="s">
        <v>2209</v>
      </c>
      <c r="D153" s="223" t="s">
        <v>1757</v>
      </c>
      <c r="E153" s="223">
        <v>2000</v>
      </c>
      <c r="F153" s="223" t="s">
        <v>2210</v>
      </c>
      <c r="G153" s="223" t="s">
        <v>1749</v>
      </c>
      <c r="H153" s="223" t="s">
        <v>1750</v>
      </c>
      <c r="I153" s="223" t="s">
        <v>1751</v>
      </c>
      <c r="J153" s="225" t="s">
        <v>41</v>
      </c>
      <c r="K153" s="94" t="s">
        <v>41</v>
      </c>
      <c r="L153" s="94" t="s">
        <v>41</v>
      </c>
      <c r="M153" s="94" t="s">
        <v>41</v>
      </c>
      <c r="N153" s="94" t="s">
        <v>41</v>
      </c>
      <c r="O153" s="94" t="s">
        <v>41</v>
      </c>
      <c r="P153" s="94" t="s">
        <v>41</v>
      </c>
      <c r="Q153" s="94" t="s">
        <v>41</v>
      </c>
      <c r="R153" s="94" t="s">
        <v>41</v>
      </c>
      <c r="S153" s="94" t="s">
        <v>41</v>
      </c>
      <c r="T153" s="94" t="s">
        <v>41</v>
      </c>
      <c r="U153" s="94" t="s">
        <v>41</v>
      </c>
      <c r="V153" s="94" t="s">
        <v>41</v>
      </c>
      <c r="W153" s="94" t="s">
        <v>41</v>
      </c>
      <c r="X153" s="94" t="s">
        <v>21</v>
      </c>
      <c r="Y153" s="94" t="s">
        <v>41</v>
      </c>
      <c r="Z153" s="95" t="s">
        <v>41</v>
      </c>
      <c r="AA153" s="11">
        <v>0</v>
      </c>
      <c r="AB153" s="251" t="s">
        <v>2232</v>
      </c>
      <c r="AC153" s="244" t="s">
        <v>2233</v>
      </c>
      <c r="AD153" s="244"/>
      <c r="AE153" s="244"/>
      <c r="AF153" s="244" t="s">
        <v>1865</v>
      </c>
    </row>
    <row r="154" spans="1:32" ht="96.6" x14ac:dyDescent="0.25">
      <c r="A154" s="223" t="s">
        <v>2234</v>
      </c>
      <c r="B154" s="228" t="s">
        <v>2235</v>
      </c>
      <c r="C154" s="223" t="s">
        <v>2209</v>
      </c>
      <c r="D154" s="223" t="s">
        <v>1757</v>
      </c>
      <c r="E154" s="223">
        <v>2000</v>
      </c>
      <c r="F154" s="223" t="s">
        <v>2210</v>
      </c>
      <c r="G154" s="223" t="s">
        <v>1749</v>
      </c>
      <c r="H154" s="223" t="s">
        <v>1750</v>
      </c>
      <c r="I154" s="223" t="s">
        <v>1751</v>
      </c>
      <c r="J154" s="225" t="s">
        <v>41</v>
      </c>
      <c r="K154" s="94" t="s">
        <v>41</v>
      </c>
      <c r="L154" s="94" t="s">
        <v>41</v>
      </c>
      <c r="M154" s="94" t="s">
        <v>10</v>
      </c>
      <c r="N154" s="94" t="s">
        <v>41</v>
      </c>
      <c r="O154" s="94" t="s">
        <v>41</v>
      </c>
      <c r="P154" s="94" t="s">
        <v>41</v>
      </c>
      <c r="Q154" s="94" t="s">
        <v>41</v>
      </c>
      <c r="R154" s="94" t="s">
        <v>41</v>
      </c>
      <c r="S154" s="94" t="s">
        <v>41</v>
      </c>
      <c r="T154" s="94" t="s">
        <v>41</v>
      </c>
      <c r="U154" s="94" t="s">
        <v>41</v>
      </c>
      <c r="V154" s="94" t="s">
        <v>41</v>
      </c>
      <c r="W154" s="94" t="s">
        <v>41</v>
      </c>
      <c r="X154" s="94" t="s">
        <v>21</v>
      </c>
      <c r="Y154" s="94" t="s">
        <v>41</v>
      </c>
      <c r="Z154" s="95" t="s">
        <v>41</v>
      </c>
      <c r="AA154" s="11">
        <v>0</v>
      </c>
      <c r="AB154" s="251" t="s">
        <v>2236</v>
      </c>
      <c r="AC154" s="244"/>
      <c r="AD154" s="244"/>
      <c r="AE154" s="244"/>
      <c r="AF154" s="244" t="s">
        <v>1865</v>
      </c>
    </row>
    <row r="155" spans="1:32" ht="82.8" x14ac:dyDescent="0.25">
      <c r="A155" s="223" t="s">
        <v>2237</v>
      </c>
      <c r="B155" s="228" t="s">
        <v>2238</v>
      </c>
      <c r="C155" s="223" t="s">
        <v>2209</v>
      </c>
      <c r="D155" s="223" t="s">
        <v>1747</v>
      </c>
      <c r="E155" s="223">
        <v>2000</v>
      </c>
      <c r="F155" s="223" t="s">
        <v>2210</v>
      </c>
      <c r="G155" s="223" t="s">
        <v>1749</v>
      </c>
      <c r="H155" s="223" t="s">
        <v>1750</v>
      </c>
      <c r="I155" s="223" t="s">
        <v>1751</v>
      </c>
      <c r="J155" s="225" t="s">
        <v>41</v>
      </c>
      <c r="K155" s="94" t="s">
        <v>41</v>
      </c>
      <c r="L155" s="94" t="s">
        <v>41</v>
      </c>
      <c r="M155" s="94" t="s">
        <v>10</v>
      </c>
      <c r="N155" s="94" t="s">
        <v>41</v>
      </c>
      <c r="O155" s="94" t="s">
        <v>41</v>
      </c>
      <c r="P155" s="94" t="s">
        <v>41</v>
      </c>
      <c r="Q155" s="94" t="s">
        <v>41</v>
      </c>
      <c r="R155" s="94" t="s">
        <v>41</v>
      </c>
      <c r="S155" s="94" t="s">
        <v>41</v>
      </c>
      <c r="T155" s="94" t="s">
        <v>41</v>
      </c>
      <c r="U155" s="94" t="s">
        <v>41</v>
      </c>
      <c r="V155" s="94" t="s">
        <v>41</v>
      </c>
      <c r="W155" s="94" t="s">
        <v>41</v>
      </c>
      <c r="X155" s="94" t="s">
        <v>21</v>
      </c>
      <c r="Y155" s="94" t="s">
        <v>41</v>
      </c>
      <c r="Z155" s="95" t="s">
        <v>41</v>
      </c>
      <c r="AA155" s="11">
        <v>0</v>
      </c>
      <c r="AB155" s="251" t="s">
        <v>2239</v>
      </c>
      <c r="AC155" s="244"/>
      <c r="AD155" s="244"/>
      <c r="AE155" s="244"/>
      <c r="AF155" s="244" t="s">
        <v>1865</v>
      </c>
    </row>
    <row r="156" spans="1:32" ht="55.2" x14ac:dyDescent="0.25">
      <c r="A156" s="223" t="s">
        <v>2240</v>
      </c>
      <c r="B156" s="228" t="s">
        <v>2241</v>
      </c>
      <c r="C156" s="223" t="s">
        <v>2209</v>
      </c>
      <c r="D156" s="223" t="s">
        <v>1757</v>
      </c>
      <c r="E156" s="223">
        <v>2000</v>
      </c>
      <c r="F156" s="223" t="s">
        <v>2210</v>
      </c>
      <c r="G156" s="223" t="s">
        <v>1749</v>
      </c>
      <c r="H156" s="223" t="s">
        <v>1750</v>
      </c>
      <c r="I156" s="223" t="s">
        <v>1751</v>
      </c>
      <c r="J156" s="225" t="s">
        <v>41</v>
      </c>
      <c r="K156" s="94" t="s">
        <v>41</v>
      </c>
      <c r="L156" s="94" t="s">
        <v>41</v>
      </c>
      <c r="M156" s="94" t="s">
        <v>41</v>
      </c>
      <c r="N156" s="94" t="s">
        <v>41</v>
      </c>
      <c r="O156" s="94" t="s">
        <v>41</v>
      </c>
      <c r="P156" s="94" t="s">
        <v>41</v>
      </c>
      <c r="Q156" s="94" t="s">
        <v>41</v>
      </c>
      <c r="R156" s="94" t="s">
        <v>41</v>
      </c>
      <c r="S156" s="94" t="s">
        <v>41</v>
      </c>
      <c r="T156" s="94" t="s">
        <v>41</v>
      </c>
      <c r="U156" s="94" t="s">
        <v>41</v>
      </c>
      <c r="V156" s="94" t="s">
        <v>41</v>
      </c>
      <c r="W156" s="94" t="s">
        <v>41</v>
      </c>
      <c r="X156" s="94" t="s">
        <v>21</v>
      </c>
      <c r="Y156" s="94" t="s">
        <v>41</v>
      </c>
      <c r="Z156" s="95" t="s">
        <v>23</v>
      </c>
      <c r="AA156" s="11">
        <v>0</v>
      </c>
      <c r="AB156" s="251" t="s">
        <v>2242</v>
      </c>
      <c r="AC156" s="244"/>
      <c r="AD156" s="244"/>
      <c r="AE156" s="244"/>
      <c r="AF156" s="244" t="s">
        <v>1865</v>
      </c>
    </row>
    <row r="157" spans="1:32" ht="110.4" x14ac:dyDescent="0.25">
      <c r="A157" s="223" t="s">
        <v>2243</v>
      </c>
      <c r="B157" s="228" t="s">
        <v>2244</v>
      </c>
      <c r="C157" s="223" t="s">
        <v>2209</v>
      </c>
      <c r="D157" s="223" t="s">
        <v>1757</v>
      </c>
      <c r="E157" s="223">
        <v>2000</v>
      </c>
      <c r="F157" s="223" t="s">
        <v>2210</v>
      </c>
      <c r="G157" s="223" t="s">
        <v>1749</v>
      </c>
      <c r="H157" s="223" t="s">
        <v>1750</v>
      </c>
      <c r="I157" s="223" t="s">
        <v>1751</v>
      </c>
      <c r="J157" s="225" t="s">
        <v>41</v>
      </c>
      <c r="K157" s="94" t="s">
        <v>41</v>
      </c>
      <c r="L157" s="94" t="s">
        <v>41</v>
      </c>
      <c r="M157" s="94" t="s">
        <v>10</v>
      </c>
      <c r="N157" s="94" t="s">
        <v>41</v>
      </c>
      <c r="O157" s="94" t="s">
        <v>41</v>
      </c>
      <c r="P157" s="94" t="s">
        <v>41</v>
      </c>
      <c r="Q157" s="94" t="s">
        <v>41</v>
      </c>
      <c r="R157" s="94" t="s">
        <v>41</v>
      </c>
      <c r="S157" s="94" t="s">
        <v>41</v>
      </c>
      <c r="T157" s="94" t="s">
        <v>41</v>
      </c>
      <c r="U157" s="94" t="s">
        <v>41</v>
      </c>
      <c r="V157" s="94" t="s">
        <v>41</v>
      </c>
      <c r="W157" s="94" t="s">
        <v>20</v>
      </c>
      <c r="X157" s="94" t="s">
        <v>41</v>
      </c>
      <c r="Y157" s="94" t="s">
        <v>41</v>
      </c>
      <c r="Z157" s="95" t="s">
        <v>41</v>
      </c>
      <c r="AA157" s="11">
        <v>0</v>
      </c>
      <c r="AB157" s="251" t="s">
        <v>2245</v>
      </c>
      <c r="AC157" s="244"/>
      <c r="AD157" s="244"/>
      <c r="AE157" s="244"/>
      <c r="AF157" s="244" t="s">
        <v>1865</v>
      </c>
    </row>
    <row r="158" spans="1:32" ht="69" x14ac:dyDescent="0.25">
      <c r="A158" s="223" t="s">
        <v>2246</v>
      </c>
      <c r="B158" s="228" t="s">
        <v>2247</v>
      </c>
      <c r="C158" s="223" t="s">
        <v>2209</v>
      </c>
      <c r="D158" s="223" t="s">
        <v>1757</v>
      </c>
      <c r="E158" s="223">
        <v>2000</v>
      </c>
      <c r="F158" s="223" t="s">
        <v>2210</v>
      </c>
      <c r="G158" s="223" t="s">
        <v>1749</v>
      </c>
      <c r="H158" s="223" t="s">
        <v>1750</v>
      </c>
      <c r="I158" s="223" t="s">
        <v>1751</v>
      </c>
      <c r="J158" s="225" t="s">
        <v>41</v>
      </c>
      <c r="K158" s="94" t="s">
        <v>41</v>
      </c>
      <c r="L158" s="94" t="s">
        <v>41</v>
      </c>
      <c r="M158" s="94" t="s">
        <v>10</v>
      </c>
      <c r="N158" s="94" t="s">
        <v>41</v>
      </c>
      <c r="O158" s="94" t="s">
        <v>41</v>
      </c>
      <c r="P158" s="94" t="s">
        <v>41</v>
      </c>
      <c r="Q158" s="94" t="s">
        <v>41</v>
      </c>
      <c r="R158" s="94" t="s">
        <v>41</v>
      </c>
      <c r="S158" s="94" t="s">
        <v>41</v>
      </c>
      <c r="T158" s="94" t="s">
        <v>41</v>
      </c>
      <c r="U158" s="94" t="s">
        <v>41</v>
      </c>
      <c r="V158" s="94" t="s">
        <v>41</v>
      </c>
      <c r="W158" s="94" t="s">
        <v>41</v>
      </c>
      <c r="X158" s="94" t="s">
        <v>41</v>
      </c>
      <c r="Y158" s="94" t="s">
        <v>41</v>
      </c>
      <c r="Z158" s="95" t="s">
        <v>41</v>
      </c>
      <c r="AA158" s="11">
        <v>0</v>
      </c>
      <c r="AB158" s="251" t="s">
        <v>2248</v>
      </c>
      <c r="AC158" s="244"/>
      <c r="AD158" s="244"/>
      <c r="AE158" s="244"/>
      <c r="AF158" s="244" t="s">
        <v>1865</v>
      </c>
    </row>
    <row r="159" spans="1:32" ht="55.2" x14ac:dyDescent="0.25">
      <c r="A159" s="223" t="s">
        <v>2249</v>
      </c>
      <c r="B159" s="228" t="s">
        <v>2250</v>
      </c>
      <c r="C159" s="223" t="s">
        <v>2251</v>
      </c>
      <c r="D159" s="223" t="s">
        <v>1757</v>
      </c>
      <c r="E159" s="223">
        <v>461</v>
      </c>
      <c r="F159" s="223" t="s">
        <v>1805</v>
      </c>
      <c r="G159" s="223" t="s">
        <v>1749</v>
      </c>
      <c r="H159" s="223" t="s">
        <v>2027</v>
      </c>
      <c r="I159" s="223" t="s">
        <v>1751</v>
      </c>
      <c r="J159" s="225" t="s">
        <v>41</v>
      </c>
      <c r="K159" s="94" t="s">
        <v>41</v>
      </c>
      <c r="L159" s="94" t="s">
        <v>41</v>
      </c>
      <c r="M159" s="94" t="s">
        <v>10</v>
      </c>
      <c r="N159" s="94" t="s">
        <v>41</v>
      </c>
      <c r="O159" s="94" t="s">
        <v>41</v>
      </c>
      <c r="P159" s="94" t="s">
        <v>41</v>
      </c>
      <c r="Q159" s="94" t="s">
        <v>41</v>
      </c>
      <c r="R159" s="94" t="s">
        <v>41</v>
      </c>
      <c r="S159" s="94" t="s">
        <v>41</v>
      </c>
      <c r="T159" s="94" t="s">
        <v>41</v>
      </c>
      <c r="U159" s="94" t="s">
        <v>18</v>
      </c>
      <c r="V159" s="94" t="s">
        <v>41</v>
      </c>
      <c r="W159" s="94" t="s">
        <v>41</v>
      </c>
      <c r="X159" s="94" t="s">
        <v>41</v>
      </c>
      <c r="Y159" s="94" t="s">
        <v>41</v>
      </c>
      <c r="Z159" s="95" t="s">
        <v>41</v>
      </c>
      <c r="AA159" s="11">
        <v>0</v>
      </c>
      <c r="AB159" s="247" t="s">
        <v>2252</v>
      </c>
      <c r="AC159" s="244"/>
      <c r="AD159" s="244"/>
      <c r="AE159" s="244"/>
      <c r="AF159" s="244" t="s">
        <v>2253</v>
      </c>
    </row>
    <row r="160" spans="1:32" ht="27.6" x14ac:dyDescent="0.25">
      <c r="A160" s="223" t="s">
        <v>2254</v>
      </c>
      <c r="B160" s="228" t="s">
        <v>2255</v>
      </c>
      <c r="C160" s="223" t="s">
        <v>2251</v>
      </c>
      <c r="D160" s="223" t="s">
        <v>1757</v>
      </c>
      <c r="E160" s="223">
        <v>461</v>
      </c>
      <c r="F160" s="223" t="s">
        <v>1805</v>
      </c>
      <c r="G160" s="223" t="s">
        <v>1749</v>
      </c>
      <c r="H160" s="223" t="s">
        <v>2027</v>
      </c>
      <c r="I160" s="223" t="s">
        <v>1751</v>
      </c>
      <c r="J160" s="225" t="s">
        <v>41</v>
      </c>
      <c r="K160" s="94" t="s">
        <v>41</v>
      </c>
      <c r="L160" s="94" t="s">
        <v>41</v>
      </c>
      <c r="M160" s="94" t="s">
        <v>10</v>
      </c>
      <c r="N160" s="94" t="s">
        <v>41</v>
      </c>
      <c r="O160" s="94" t="s">
        <v>41</v>
      </c>
      <c r="P160" s="94" t="s">
        <v>41</v>
      </c>
      <c r="Q160" s="94" t="s">
        <v>41</v>
      </c>
      <c r="R160" s="94" t="s">
        <v>41</v>
      </c>
      <c r="S160" s="94" t="s">
        <v>41</v>
      </c>
      <c r="T160" s="94" t="s">
        <v>41</v>
      </c>
      <c r="U160" s="94" t="s">
        <v>41</v>
      </c>
      <c r="V160" s="94" t="s">
        <v>41</v>
      </c>
      <c r="W160" s="94" t="s">
        <v>41</v>
      </c>
      <c r="X160" s="94" t="s">
        <v>41</v>
      </c>
      <c r="Y160" s="94" t="s">
        <v>41</v>
      </c>
      <c r="Z160" s="95" t="s">
        <v>41</v>
      </c>
      <c r="AA160" s="11">
        <v>0</v>
      </c>
      <c r="AB160" s="247" t="s">
        <v>2256</v>
      </c>
      <c r="AC160" s="244"/>
      <c r="AD160" s="244"/>
      <c r="AE160" s="244"/>
      <c r="AF160" s="244" t="s">
        <v>2253</v>
      </c>
    </row>
    <row r="161" spans="1:32" ht="41.4" x14ac:dyDescent="0.25">
      <c r="A161" s="223" t="s">
        <v>2257</v>
      </c>
      <c r="B161" s="228" t="s">
        <v>2258</v>
      </c>
      <c r="C161" s="223" t="s">
        <v>2251</v>
      </c>
      <c r="D161" s="223" t="s">
        <v>1747</v>
      </c>
      <c r="E161" s="223">
        <v>461</v>
      </c>
      <c r="F161" s="223" t="s">
        <v>1805</v>
      </c>
      <c r="G161" s="223" t="s">
        <v>1749</v>
      </c>
      <c r="H161" s="223" t="s">
        <v>2027</v>
      </c>
      <c r="I161" s="223" t="s">
        <v>1751</v>
      </c>
      <c r="J161" s="225" t="s">
        <v>41</v>
      </c>
      <c r="K161" s="94" t="s">
        <v>41</v>
      </c>
      <c r="L161" s="94" t="s">
        <v>41</v>
      </c>
      <c r="M161" s="94" t="s">
        <v>10</v>
      </c>
      <c r="N161" s="94" t="s">
        <v>41</v>
      </c>
      <c r="O161" s="94" t="s">
        <v>41</v>
      </c>
      <c r="P161" s="94" t="s">
        <v>41</v>
      </c>
      <c r="Q161" s="94" t="s">
        <v>41</v>
      </c>
      <c r="R161" s="94" t="s">
        <v>41</v>
      </c>
      <c r="S161" s="94" t="s">
        <v>41</v>
      </c>
      <c r="T161" s="94" t="s">
        <v>41</v>
      </c>
      <c r="U161" s="94" t="s">
        <v>41</v>
      </c>
      <c r="V161" s="94" t="s">
        <v>41</v>
      </c>
      <c r="W161" s="94" t="s">
        <v>41</v>
      </c>
      <c r="X161" s="94" t="s">
        <v>41</v>
      </c>
      <c r="Y161" s="94" t="s">
        <v>41</v>
      </c>
      <c r="Z161" s="95" t="s">
        <v>41</v>
      </c>
      <c r="AA161" s="11">
        <v>0</v>
      </c>
      <c r="AB161" s="247" t="s">
        <v>2259</v>
      </c>
      <c r="AC161" s="244"/>
      <c r="AD161" s="244"/>
      <c r="AE161" s="244"/>
      <c r="AF161" s="244" t="s">
        <v>2253</v>
      </c>
    </row>
    <row r="162" spans="1:32" ht="69" x14ac:dyDescent="0.25">
      <c r="A162" s="223" t="s">
        <v>2260</v>
      </c>
      <c r="B162" s="228" t="s">
        <v>2261</v>
      </c>
      <c r="C162" s="223" t="s">
        <v>2251</v>
      </c>
      <c r="D162" s="223" t="s">
        <v>1747</v>
      </c>
      <c r="E162" s="223">
        <v>461</v>
      </c>
      <c r="F162" s="223" t="s">
        <v>1805</v>
      </c>
      <c r="G162" s="223" t="s">
        <v>1749</v>
      </c>
      <c r="H162" s="223" t="s">
        <v>2027</v>
      </c>
      <c r="I162" s="223" t="s">
        <v>1751</v>
      </c>
      <c r="J162" s="225" t="s">
        <v>41</v>
      </c>
      <c r="K162" s="94" t="s">
        <v>41</v>
      </c>
      <c r="L162" s="94" t="s">
        <v>41</v>
      </c>
      <c r="M162" s="94" t="s">
        <v>10</v>
      </c>
      <c r="N162" s="94" t="s">
        <v>41</v>
      </c>
      <c r="O162" s="94" t="s">
        <v>41</v>
      </c>
      <c r="P162" s="94" t="s">
        <v>41</v>
      </c>
      <c r="Q162" s="94" t="s">
        <v>41</v>
      </c>
      <c r="R162" s="94" t="s">
        <v>41</v>
      </c>
      <c r="S162" s="94" t="s">
        <v>41</v>
      </c>
      <c r="T162" s="94" t="s">
        <v>41</v>
      </c>
      <c r="U162" s="94" t="s">
        <v>18</v>
      </c>
      <c r="V162" s="94" t="s">
        <v>41</v>
      </c>
      <c r="W162" s="94" t="s">
        <v>41</v>
      </c>
      <c r="X162" s="94" t="s">
        <v>41</v>
      </c>
      <c r="Y162" s="94" t="s">
        <v>41</v>
      </c>
      <c r="Z162" s="95" t="s">
        <v>41</v>
      </c>
      <c r="AA162" s="11">
        <v>0</v>
      </c>
      <c r="AB162" s="247" t="s">
        <v>2262</v>
      </c>
      <c r="AC162" s="244"/>
      <c r="AD162" s="244"/>
      <c r="AE162" s="244"/>
      <c r="AF162" s="244" t="s">
        <v>2253</v>
      </c>
    </row>
    <row r="163" spans="1:32" ht="96.6" x14ac:dyDescent="0.25">
      <c r="A163" s="223" t="s">
        <v>2263</v>
      </c>
      <c r="B163" s="228" t="s">
        <v>2264</v>
      </c>
      <c r="C163" s="223" t="s">
        <v>2251</v>
      </c>
      <c r="D163" s="223" t="s">
        <v>1747</v>
      </c>
      <c r="E163" s="223">
        <v>461</v>
      </c>
      <c r="F163" s="223" t="s">
        <v>1805</v>
      </c>
      <c r="G163" s="223" t="s">
        <v>1749</v>
      </c>
      <c r="H163" s="223" t="s">
        <v>2027</v>
      </c>
      <c r="I163" s="223" t="s">
        <v>1751</v>
      </c>
      <c r="J163" s="225" t="s">
        <v>41</v>
      </c>
      <c r="K163" s="94" t="s">
        <v>41</v>
      </c>
      <c r="L163" s="94" t="s">
        <v>41</v>
      </c>
      <c r="M163" s="94" t="s">
        <v>10</v>
      </c>
      <c r="N163" s="94" t="s">
        <v>41</v>
      </c>
      <c r="O163" s="94" t="s">
        <v>41</v>
      </c>
      <c r="P163" s="94" t="s">
        <v>41</v>
      </c>
      <c r="Q163" s="94" t="s">
        <v>41</v>
      </c>
      <c r="R163" s="94" t="s">
        <v>41</v>
      </c>
      <c r="S163" s="94" t="s">
        <v>16</v>
      </c>
      <c r="T163" s="94" t="s">
        <v>41</v>
      </c>
      <c r="U163" s="94" t="s">
        <v>18</v>
      </c>
      <c r="V163" s="94" t="s">
        <v>41</v>
      </c>
      <c r="W163" s="94" t="s">
        <v>41</v>
      </c>
      <c r="X163" s="94" t="s">
        <v>41</v>
      </c>
      <c r="Y163" s="94" t="s">
        <v>41</v>
      </c>
      <c r="Z163" s="95" t="s">
        <v>41</v>
      </c>
      <c r="AA163" s="11">
        <v>0</v>
      </c>
      <c r="AB163" s="247" t="s">
        <v>2265</v>
      </c>
      <c r="AC163" s="244"/>
      <c r="AD163" s="244"/>
      <c r="AE163" s="244"/>
      <c r="AF163" s="244" t="s">
        <v>2253</v>
      </c>
    </row>
    <row r="164" spans="1:32" ht="69" x14ac:dyDescent="0.25">
      <c r="A164" s="223" t="s">
        <v>2266</v>
      </c>
      <c r="B164" s="228" t="s">
        <v>2267</v>
      </c>
      <c r="C164" s="223" t="s">
        <v>2251</v>
      </c>
      <c r="D164" s="223" t="s">
        <v>1747</v>
      </c>
      <c r="E164" s="223">
        <v>461</v>
      </c>
      <c r="F164" s="223" t="s">
        <v>1805</v>
      </c>
      <c r="G164" s="223" t="s">
        <v>1749</v>
      </c>
      <c r="H164" s="223" t="s">
        <v>2027</v>
      </c>
      <c r="I164" s="223" t="s">
        <v>1751</v>
      </c>
      <c r="J164" s="225" t="s">
        <v>41</v>
      </c>
      <c r="K164" s="94" t="s">
        <v>41</v>
      </c>
      <c r="L164" s="94" t="s">
        <v>41</v>
      </c>
      <c r="M164" s="94" t="s">
        <v>10</v>
      </c>
      <c r="N164" s="94" t="s">
        <v>41</v>
      </c>
      <c r="O164" s="94" t="s">
        <v>41</v>
      </c>
      <c r="P164" s="94" t="s">
        <v>41</v>
      </c>
      <c r="Q164" s="94" t="s">
        <v>41</v>
      </c>
      <c r="R164" s="94" t="s">
        <v>41</v>
      </c>
      <c r="S164" s="94" t="s">
        <v>41</v>
      </c>
      <c r="T164" s="94" t="s">
        <v>41</v>
      </c>
      <c r="U164" s="94" t="s">
        <v>18</v>
      </c>
      <c r="V164" s="94" t="s">
        <v>41</v>
      </c>
      <c r="W164" s="94" t="s">
        <v>41</v>
      </c>
      <c r="X164" s="94" t="s">
        <v>41</v>
      </c>
      <c r="Y164" s="94" t="s">
        <v>41</v>
      </c>
      <c r="Z164" s="95" t="s">
        <v>41</v>
      </c>
      <c r="AA164" s="11">
        <v>0</v>
      </c>
      <c r="AB164" s="247" t="s">
        <v>2268</v>
      </c>
      <c r="AC164" s="244"/>
      <c r="AD164" s="244"/>
      <c r="AE164" s="244"/>
      <c r="AF164" s="244" t="s">
        <v>2253</v>
      </c>
    </row>
    <row r="165" spans="1:32" ht="41.4" x14ac:dyDescent="0.25">
      <c r="A165" s="223" t="s">
        <v>2269</v>
      </c>
      <c r="B165" s="228" t="s">
        <v>2270</v>
      </c>
      <c r="C165" s="223" t="s">
        <v>2251</v>
      </c>
      <c r="D165" s="223" t="s">
        <v>1757</v>
      </c>
      <c r="E165" s="223">
        <v>461</v>
      </c>
      <c r="F165" s="223" t="s">
        <v>1805</v>
      </c>
      <c r="G165" s="223" t="s">
        <v>1749</v>
      </c>
      <c r="H165" s="223" t="s">
        <v>2027</v>
      </c>
      <c r="I165" s="223" t="s">
        <v>1751</v>
      </c>
      <c r="J165" s="225" t="s">
        <v>41</v>
      </c>
      <c r="K165" s="94" t="s">
        <v>41</v>
      </c>
      <c r="L165" s="94" t="s">
        <v>41</v>
      </c>
      <c r="M165" s="94" t="s">
        <v>41</v>
      </c>
      <c r="N165" s="94" t="s">
        <v>41</v>
      </c>
      <c r="O165" s="94" t="s">
        <v>41</v>
      </c>
      <c r="P165" s="94" t="s">
        <v>41</v>
      </c>
      <c r="Q165" s="94" t="s">
        <v>41</v>
      </c>
      <c r="R165" s="94" t="s">
        <v>41</v>
      </c>
      <c r="S165" s="94" t="s">
        <v>41</v>
      </c>
      <c r="T165" s="94" t="s">
        <v>41</v>
      </c>
      <c r="U165" s="94" t="s">
        <v>18</v>
      </c>
      <c r="V165" s="94" t="s">
        <v>41</v>
      </c>
      <c r="W165" s="94" t="s">
        <v>41</v>
      </c>
      <c r="X165" s="94" t="s">
        <v>41</v>
      </c>
      <c r="Y165" s="94" t="s">
        <v>41</v>
      </c>
      <c r="Z165" s="95" t="s">
        <v>41</v>
      </c>
      <c r="AA165" s="11">
        <v>0</v>
      </c>
      <c r="AB165" s="247" t="s">
        <v>2271</v>
      </c>
      <c r="AC165" s="244"/>
      <c r="AD165" s="244"/>
      <c r="AE165" s="244"/>
      <c r="AF165" s="244" t="s">
        <v>2253</v>
      </c>
    </row>
    <row r="166" spans="1:32" ht="110.4" x14ac:dyDescent="0.25">
      <c r="A166" s="223" t="s">
        <v>2272</v>
      </c>
      <c r="B166" s="228" t="s">
        <v>2273</v>
      </c>
      <c r="C166" s="223" t="s">
        <v>2251</v>
      </c>
      <c r="D166" s="223" t="s">
        <v>1757</v>
      </c>
      <c r="E166" s="223">
        <v>461</v>
      </c>
      <c r="F166" s="223" t="s">
        <v>1805</v>
      </c>
      <c r="G166" s="223" t="s">
        <v>1749</v>
      </c>
      <c r="H166" s="223" t="s">
        <v>2027</v>
      </c>
      <c r="I166" s="223" t="s">
        <v>1751</v>
      </c>
      <c r="J166" s="225" t="s">
        <v>41</v>
      </c>
      <c r="K166" s="94" t="s">
        <v>41</v>
      </c>
      <c r="L166" s="94" t="s">
        <v>41</v>
      </c>
      <c r="M166" s="94" t="s">
        <v>10</v>
      </c>
      <c r="N166" s="94" t="s">
        <v>41</v>
      </c>
      <c r="O166" s="94" t="s">
        <v>41</v>
      </c>
      <c r="P166" s="94" t="s">
        <v>41</v>
      </c>
      <c r="Q166" s="94" t="s">
        <v>41</v>
      </c>
      <c r="R166" s="94" t="s">
        <v>41</v>
      </c>
      <c r="S166" s="94" t="s">
        <v>16</v>
      </c>
      <c r="T166" s="94" t="s">
        <v>41</v>
      </c>
      <c r="U166" s="94" t="s">
        <v>18</v>
      </c>
      <c r="V166" s="94" t="s">
        <v>41</v>
      </c>
      <c r="W166" s="94" t="s">
        <v>41</v>
      </c>
      <c r="X166" s="94" t="s">
        <v>41</v>
      </c>
      <c r="Y166" s="94" t="s">
        <v>41</v>
      </c>
      <c r="Z166" s="95" t="s">
        <v>41</v>
      </c>
      <c r="AA166" s="11">
        <v>0</v>
      </c>
      <c r="AB166" s="247" t="s">
        <v>2274</v>
      </c>
      <c r="AC166" s="244"/>
      <c r="AD166" s="244"/>
      <c r="AE166" s="244"/>
      <c r="AF166" s="244" t="s">
        <v>2253</v>
      </c>
    </row>
    <row r="167" spans="1:32" ht="96.6" x14ac:dyDescent="0.25">
      <c r="A167" s="223" t="s">
        <v>2275</v>
      </c>
      <c r="B167" s="228" t="s">
        <v>2276</v>
      </c>
      <c r="C167" s="223" t="s">
        <v>2251</v>
      </c>
      <c r="D167" s="223" t="s">
        <v>1757</v>
      </c>
      <c r="E167" s="223">
        <v>461</v>
      </c>
      <c r="F167" s="223" t="s">
        <v>1805</v>
      </c>
      <c r="G167" s="223" t="s">
        <v>1749</v>
      </c>
      <c r="H167" s="223" t="s">
        <v>2027</v>
      </c>
      <c r="I167" s="223" t="s">
        <v>1751</v>
      </c>
      <c r="J167" s="225" t="s">
        <v>41</v>
      </c>
      <c r="K167" s="94" t="s">
        <v>41</v>
      </c>
      <c r="L167" s="94" t="s">
        <v>41</v>
      </c>
      <c r="M167" s="94" t="s">
        <v>10</v>
      </c>
      <c r="N167" s="94" t="s">
        <v>41</v>
      </c>
      <c r="O167" s="94" t="s">
        <v>41</v>
      </c>
      <c r="P167" s="94" t="s">
        <v>41</v>
      </c>
      <c r="Q167" s="94" t="s">
        <v>41</v>
      </c>
      <c r="R167" s="94" t="s">
        <v>41</v>
      </c>
      <c r="S167" s="94" t="s">
        <v>41</v>
      </c>
      <c r="T167" s="94" t="s">
        <v>41</v>
      </c>
      <c r="U167" s="94" t="s">
        <v>18</v>
      </c>
      <c r="V167" s="94" t="s">
        <v>41</v>
      </c>
      <c r="W167" s="94" t="s">
        <v>41</v>
      </c>
      <c r="X167" s="94" t="s">
        <v>41</v>
      </c>
      <c r="Y167" s="94" t="s">
        <v>41</v>
      </c>
      <c r="Z167" s="95" t="s">
        <v>23</v>
      </c>
      <c r="AA167" s="11">
        <v>0</v>
      </c>
      <c r="AB167" s="247" t="s">
        <v>2277</v>
      </c>
      <c r="AC167" s="244"/>
      <c r="AD167" s="244"/>
      <c r="AE167" s="244"/>
      <c r="AF167" s="244" t="s">
        <v>2253</v>
      </c>
    </row>
    <row r="168" spans="1:32" ht="69" x14ac:dyDescent="0.25">
      <c r="A168" s="223" t="s">
        <v>2278</v>
      </c>
      <c r="B168" s="228" t="s">
        <v>2279</v>
      </c>
      <c r="C168" s="223" t="s">
        <v>2251</v>
      </c>
      <c r="D168" s="223" t="s">
        <v>1747</v>
      </c>
      <c r="E168" s="223">
        <v>461</v>
      </c>
      <c r="F168" s="223" t="s">
        <v>1805</v>
      </c>
      <c r="G168" s="223" t="s">
        <v>1749</v>
      </c>
      <c r="H168" s="223" t="s">
        <v>2027</v>
      </c>
      <c r="I168" s="223" t="s">
        <v>1751</v>
      </c>
      <c r="J168" s="225" t="s">
        <v>41</v>
      </c>
      <c r="K168" s="94" t="s">
        <v>41</v>
      </c>
      <c r="L168" s="94" t="s">
        <v>41</v>
      </c>
      <c r="M168" s="94" t="s">
        <v>10</v>
      </c>
      <c r="N168" s="94" t="s">
        <v>41</v>
      </c>
      <c r="O168" s="94" t="s">
        <v>41</v>
      </c>
      <c r="P168" s="94" t="s">
        <v>41</v>
      </c>
      <c r="Q168" s="94" t="s">
        <v>41</v>
      </c>
      <c r="R168" s="94" t="s">
        <v>41</v>
      </c>
      <c r="S168" s="94" t="s">
        <v>41</v>
      </c>
      <c r="T168" s="94" t="s">
        <v>41</v>
      </c>
      <c r="U168" s="94" t="s">
        <v>18</v>
      </c>
      <c r="V168" s="94" t="s">
        <v>41</v>
      </c>
      <c r="W168" s="94" t="s">
        <v>41</v>
      </c>
      <c r="X168" s="94" t="s">
        <v>41</v>
      </c>
      <c r="Y168" s="94" t="s">
        <v>41</v>
      </c>
      <c r="Z168" s="95" t="s">
        <v>41</v>
      </c>
      <c r="AA168" s="11">
        <v>0</v>
      </c>
      <c r="AB168" s="247" t="s">
        <v>2280</v>
      </c>
      <c r="AC168" s="244"/>
      <c r="AD168" s="244"/>
      <c r="AE168" s="244"/>
      <c r="AF168" s="244" t="s">
        <v>2253</v>
      </c>
    </row>
    <row r="169" spans="1:32" ht="96.6" x14ac:dyDescent="0.25">
      <c r="A169" s="223" t="s">
        <v>2281</v>
      </c>
      <c r="B169" s="228" t="s">
        <v>2282</v>
      </c>
      <c r="C169" s="223" t="s">
        <v>2251</v>
      </c>
      <c r="D169" s="223" t="s">
        <v>1757</v>
      </c>
      <c r="E169" s="223">
        <v>461</v>
      </c>
      <c r="F169" s="223" t="s">
        <v>1805</v>
      </c>
      <c r="G169" s="223" t="s">
        <v>1749</v>
      </c>
      <c r="H169" s="223" t="s">
        <v>2027</v>
      </c>
      <c r="I169" s="223" t="s">
        <v>1751</v>
      </c>
      <c r="J169" s="225" t="s">
        <v>41</v>
      </c>
      <c r="K169" s="94" t="s">
        <v>41</v>
      </c>
      <c r="L169" s="94" t="s">
        <v>41</v>
      </c>
      <c r="M169" s="94" t="s">
        <v>10</v>
      </c>
      <c r="N169" s="94" t="s">
        <v>41</v>
      </c>
      <c r="O169" s="94" t="s">
        <v>41</v>
      </c>
      <c r="P169" s="94" t="s">
        <v>41</v>
      </c>
      <c r="Q169" s="94" t="s">
        <v>41</v>
      </c>
      <c r="R169" s="94" t="s">
        <v>15</v>
      </c>
      <c r="S169" s="94" t="s">
        <v>41</v>
      </c>
      <c r="T169" s="94" t="s">
        <v>41</v>
      </c>
      <c r="U169" s="94" t="s">
        <v>18</v>
      </c>
      <c r="V169" s="94" t="s">
        <v>41</v>
      </c>
      <c r="W169" s="94" t="s">
        <v>41</v>
      </c>
      <c r="X169" s="94" t="s">
        <v>41</v>
      </c>
      <c r="Y169" s="94" t="s">
        <v>41</v>
      </c>
      <c r="Z169" s="95" t="s">
        <v>41</v>
      </c>
      <c r="AA169" s="11">
        <v>0</v>
      </c>
      <c r="AB169" s="247" t="s">
        <v>2283</v>
      </c>
      <c r="AC169" s="244"/>
      <c r="AD169" s="244"/>
      <c r="AE169" s="244"/>
      <c r="AF169" s="244" t="s">
        <v>2253</v>
      </c>
    </row>
    <row r="170" spans="1:32" ht="69" x14ac:dyDescent="0.25">
      <c r="A170" s="223" t="s">
        <v>2284</v>
      </c>
      <c r="B170" s="228" t="s">
        <v>2285</v>
      </c>
      <c r="C170" s="223" t="s">
        <v>2251</v>
      </c>
      <c r="D170" s="223" t="s">
        <v>1747</v>
      </c>
      <c r="E170" s="223">
        <v>461</v>
      </c>
      <c r="F170" s="223" t="s">
        <v>1805</v>
      </c>
      <c r="G170" s="223" t="s">
        <v>1749</v>
      </c>
      <c r="H170" s="223" t="s">
        <v>2027</v>
      </c>
      <c r="I170" s="223" t="s">
        <v>1751</v>
      </c>
      <c r="J170" s="225" t="s">
        <v>41</v>
      </c>
      <c r="K170" s="94" t="s">
        <v>41</v>
      </c>
      <c r="L170" s="94" t="s">
        <v>41</v>
      </c>
      <c r="M170" s="94" t="s">
        <v>10</v>
      </c>
      <c r="N170" s="94" t="s">
        <v>41</v>
      </c>
      <c r="O170" s="94" t="s">
        <v>41</v>
      </c>
      <c r="P170" s="94" t="s">
        <v>41</v>
      </c>
      <c r="Q170" s="94" t="s">
        <v>41</v>
      </c>
      <c r="R170" s="94" t="s">
        <v>41</v>
      </c>
      <c r="S170" s="94" t="s">
        <v>41</v>
      </c>
      <c r="T170" s="94" t="s">
        <v>41</v>
      </c>
      <c r="U170" s="94" t="s">
        <v>18</v>
      </c>
      <c r="V170" s="94" t="s">
        <v>41</v>
      </c>
      <c r="W170" s="94" t="s">
        <v>41</v>
      </c>
      <c r="X170" s="94" t="s">
        <v>41</v>
      </c>
      <c r="Y170" s="94" t="s">
        <v>41</v>
      </c>
      <c r="Z170" s="95" t="s">
        <v>41</v>
      </c>
      <c r="AA170" s="11">
        <v>0</v>
      </c>
      <c r="AB170" s="247" t="s">
        <v>2286</v>
      </c>
      <c r="AC170" s="244"/>
      <c r="AD170" s="244"/>
      <c r="AE170" s="244"/>
      <c r="AF170" s="244" t="s">
        <v>2253</v>
      </c>
    </row>
    <row r="171" spans="1:32" ht="27.6" x14ac:dyDescent="0.25">
      <c r="A171" s="223" t="s">
        <v>2147</v>
      </c>
      <c r="B171" s="228" t="s">
        <v>2148</v>
      </c>
      <c r="C171" s="223" t="s">
        <v>2287</v>
      </c>
      <c r="D171" s="223" t="s">
        <v>1747</v>
      </c>
      <c r="E171" s="223">
        <v>736</v>
      </c>
      <c r="F171" s="223" t="s">
        <v>1856</v>
      </c>
      <c r="G171" s="223" t="s">
        <v>1749</v>
      </c>
      <c r="H171" s="223" t="s">
        <v>1750</v>
      </c>
      <c r="I171" s="223" t="s">
        <v>1751</v>
      </c>
      <c r="J171" s="225" t="s">
        <v>41</v>
      </c>
      <c r="K171" s="94" t="s">
        <v>41</v>
      </c>
      <c r="L171" s="94" t="s">
        <v>41</v>
      </c>
      <c r="M171" s="94" t="s">
        <v>10</v>
      </c>
      <c r="N171" s="94" t="s">
        <v>41</v>
      </c>
      <c r="O171" s="94" t="s">
        <v>41</v>
      </c>
      <c r="P171" s="94" t="s">
        <v>41</v>
      </c>
      <c r="Q171" s="94" t="s">
        <v>41</v>
      </c>
      <c r="R171" s="94" t="s">
        <v>41</v>
      </c>
      <c r="S171" s="94" t="s">
        <v>41</v>
      </c>
      <c r="T171" s="94" t="s">
        <v>41</v>
      </c>
      <c r="U171" s="94" t="s">
        <v>41</v>
      </c>
      <c r="V171" s="94" t="s">
        <v>41</v>
      </c>
      <c r="W171" s="94" t="s">
        <v>41</v>
      </c>
      <c r="X171" s="94" t="s">
        <v>41</v>
      </c>
      <c r="Y171" s="94" t="s">
        <v>41</v>
      </c>
      <c r="Z171" s="95" t="s">
        <v>41</v>
      </c>
      <c r="AA171" s="11">
        <v>0</v>
      </c>
      <c r="AB171" s="247" t="s">
        <v>2288</v>
      </c>
      <c r="AC171" s="244"/>
      <c r="AD171" s="244"/>
      <c r="AE171" s="244"/>
      <c r="AF171" s="244" t="s">
        <v>2253</v>
      </c>
    </row>
    <row r="172" spans="1:32" ht="55.2" x14ac:dyDescent="0.25">
      <c r="A172" s="223" t="s">
        <v>2289</v>
      </c>
      <c r="B172" s="228" t="s">
        <v>2290</v>
      </c>
      <c r="C172" s="223" t="s">
        <v>2287</v>
      </c>
      <c r="D172" s="223" t="s">
        <v>1747</v>
      </c>
      <c r="E172" s="223">
        <v>736</v>
      </c>
      <c r="F172" s="223" t="s">
        <v>1856</v>
      </c>
      <c r="G172" s="223" t="s">
        <v>1749</v>
      </c>
      <c r="H172" s="223" t="s">
        <v>1750</v>
      </c>
      <c r="I172" s="223" t="s">
        <v>1751</v>
      </c>
      <c r="J172" s="225" t="s">
        <v>41</v>
      </c>
      <c r="K172" s="94" t="s">
        <v>41</v>
      </c>
      <c r="L172" s="94" t="s">
        <v>41</v>
      </c>
      <c r="M172" s="94" t="s">
        <v>10</v>
      </c>
      <c r="N172" s="94" t="s">
        <v>41</v>
      </c>
      <c r="O172" s="94" t="s">
        <v>41</v>
      </c>
      <c r="P172" s="94" t="s">
        <v>41</v>
      </c>
      <c r="Q172" s="94" t="s">
        <v>41</v>
      </c>
      <c r="R172" s="94" t="s">
        <v>41</v>
      </c>
      <c r="S172" s="94" t="s">
        <v>16</v>
      </c>
      <c r="T172" s="94" t="s">
        <v>41</v>
      </c>
      <c r="U172" s="94" t="s">
        <v>41</v>
      </c>
      <c r="V172" s="94" t="s">
        <v>41</v>
      </c>
      <c r="W172" s="94" t="s">
        <v>41</v>
      </c>
      <c r="X172" s="94" t="s">
        <v>41</v>
      </c>
      <c r="Y172" s="94" t="s">
        <v>41</v>
      </c>
      <c r="Z172" s="95" t="s">
        <v>41</v>
      </c>
      <c r="AA172" s="11">
        <v>0</v>
      </c>
      <c r="AB172" s="247" t="s">
        <v>2291</v>
      </c>
      <c r="AC172" s="244"/>
      <c r="AD172" s="244"/>
      <c r="AE172" s="244"/>
      <c r="AF172" s="244" t="s">
        <v>2253</v>
      </c>
    </row>
    <row r="173" spans="1:32" ht="41.4" x14ac:dyDescent="0.25">
      <c r="A173" s="223" t="s">
        <v>1944</v>
      </c>
      <c r="B173" s="228" t="s">
        <v>1867</v>
      </c>
      <c r="C173" s="223" t="s">
        <v>2287</v>
      </c>
      <c r="D173" s="223" t="s">
        <v>1757</v>
      </c>
      <c r="E173" s="223">
        <v>736</v>
      </c>
      <c r="F173" s="223" t="s">
        <v>1856</v>
      </c>
      <c r="G173" s="223" t="s">
        <v>1749</v>
      </c>
      <c r="H173" s="223" t="s">
        <v>1750</v>
      </c>
      <c r="I173" s="223" t="s">
        <v>1751</v>
      </c>
      <c r="J173" s="225" t="s">
        <v>41</v>
      </c>
      <c r="K173" s="94" t="s">
        <v>41</v>
      </c>
      <c r="L173" s="94" t="s">
        <v>41</v>
      </c>
      <c r="M173" s="94" t="s">
        <v>10</v>
      </c>
      <c r="N173" s="94" t="s">
        <v>41</v>
      </c>
      <c r="O173" s="94" t="s">
        <v>41</v>
      </c>
      <c r="P173" s="94" t="s">
        <v>41</v>
      </c>
      <c r="Q173" s="94" t="s">
        <v>41</v>
      </c>
      <c r="R173" s="94" t="s">
        <v>41</v>
      </c>
      <c r="S173" s="94" t="s">
        <v>41</v>
      </c>
      <c r="T173" s="94" t="s">
        <v>41</v>
      </c>
      <c r="U173" s="94" t="s">
        <v>41</v>
      </c>
      <c r="V173" s="94" t="s">
        <v>41</v>
      </c>
      <c r="W173" s="94" t="s">
        <v>41</v>
      </c>
      <c r="X173" s="94" t="s">
        <v>41</v>
      </c>
      <c r="Y173" s="94" t="s">
        <v>41</v>
      </c>
      <c r="Z173" s="95" t="s">
        <v>41</v>
      </c>
      <c r="AA173" s="11">
        <v>0</v>
      </c>
      <c r="AB173" s="247" t="s">
        <v>2292</v>
      </c>
      <c r="AC173" s="244"/>
      <c r="AD173" s="244"/>
      <c r="AE173" s="244"/>
      <c r="AF173" s="244" t="s">
        <v>2253</v>
      </c>
    </row>
    <row r="174" spans="1:32" ht="96.6" x14ac:dyDescent="0.25">
      <c r="A174" s="223" t="s">
        <v>1744</v>
      </c>
      <c r="B174" s="228" t="s">
        <v>2293</v>
      </c>
      <c r="C174" s="223" t="s">
        <v>2287</v>
      </c>
      <c r="D174" s="223" t="s">
        <v>2294</v>
      </c>
      <c r="E174" s="223">
        <v>736</v>
      </c>
      <c r="F174" s="223" t="s">
        <v>1856</v>
      </c>
      <c r="G174" s="223" t="s">
        <v>1749</v>
      </c>
      <c r="H174" s="223" t="s">
        <v>1750</v>
      </c>
      <c r="I174" s="223" t="s">
        <v>1751</v>
      </c>
      <c r="J174" s="225" t="s">
        <v>41</v>
      </c>
      <c r="K174" s="94" t="s">
        <v>41</v>
      </c>
      <c r="L174" s="94" t="s">
        <v>41</v>
      </c>
      <c r="M174" s="94" t="s">
        <v>10</v>
      </c>
      <c r="N174" s="94" t="s">
        <v>41</v>
      </c>
      <c r="O174" s="94" t="s">
        <v>41</v>
      </c>
      <c r="P174" s="94" t="s">
        <v>41</v>
      </c>
      <c r="Q174" s="94" t="s">
        <v>41</v>
      </c>
      <c r="R174" s="94" t="s">
        <v>41</v>
      </c>
      <c r="S174" s="94" t="s">
        <v>41</v>
      </c>
      <c r="T174" s="94" t="s">
        <v>41</v>
      </c>
      <c r="U174" s="94" t="s">
        <v>41</v>
      </c>
      <c r="V174" s="94" t="s">
        <v>41</v>
      </c>
      <c r="W174" s="94" t="s">
        <v>41</v>
      </c>
      <c r="X174" s="94" t="s">
        <v>41</v>
      </c>
      <c r="Y174" s="94" t="s">
        <v>22</v>
      </c>
      <c r="Z174" s="95" t="s">
        <v>41</v>
      </c>
      <c r="AA174" s="11">
        <v>0</v>
      </c>
      <c r="AB174" s="247" t="s">
        <v>2295</v>
      </c>
      <c r="AC174" s="244" t="s">
        <v>2296</v>
      </c>
      <c r="AD174" s="244"/>
      <c r="AE174" s="244"/>
      <c r="AF174" s="244" t="s">
        <v>2253</v>
      </c>
    </row>
    <row r="175" spans="1:32" ht="82.8" x14ac:dyDescent="0.25">
      <c r="A175" s="223" t="s">
        <v>2297</v>
      </c>
      <c r="B175" s="228" t="s">
        <v>2298</v>
      </c>
      <c r="C175" s="223" t="s">
        <v>2287</v>
      </c>
      <c r="D175" s="223" t="s">
        <v>1757</v>
      </c>
      <c r="E175" s="223">
        <v>736</v>
      </c>
      <c r="F175" s="223" t="s">
        <v>1856</v>
      </c>
      <c r="G175" s="223" t="s">
        <v>1749</v>
      </c>
      <c r="H175" s="223" t="s">
        <v>1750</v>
      </c>
      <c r="I175" s="223" t="s">
        <v>1751</v>
      </c>
      <c r="J175" s="225" t="s">
        <v>41</v>
      </c>
      <c r="K175" s="94" t="s">
        <v>41</v>
      </c>
      <c r="L175" s="94" t="s">
        <v>41</v>
      </c>
      <c r="M175" s="94" t="s">
        <v>41</v>
      </c>
      <c r="N175" s="94" t="s">
        <v>41</v>
      </c>
      <c r="O175" s="94" t="s">
        <v>41</v>
      </c>
      <c r="P175" s="94" t="s">
        <v>41</v>
      </c>
      <c r="Q175" s="94" t="s">
        <v>41</v>
      </c>
      <c r="R175" s="94" t="s">
        <v>41</v>
      </c>
      <c r="S175" s="94" t="s">
        <v>16</v>
      </c>
      <c r="T175" s="94" t="s">
        <v>41</v>
      </c>
      <c r="U175" s="94" t="s">
        <v>18</v>
      </c>
      <c r="V175" s="94" t="s">
        <v>41</v>
      </c>
      <c r="W175" s="94" t="s">
        <v>41</v>
      </c>
      <c r="X175" s="94" t="s">
        <v>21</v>
      </c>
      <c r="Y175" s="94" t="s">
        <v>41</v>
      </c>
      <c r="Z175" s="95" t="s">
        <v>41</v>
      </c>
      <c r="AA175" s="11">
        <v>0</v>
      </c>
      <c r="AB175" s="247" t="s">
        <v>2299</v>
      </c>
      <c r="AC175" s="244"/>
      <c r="AD175" s="244"/>
      <c r="AE175" s="244"/>
      <c r="AF175" s="244" t="s">
        <v>2253</v>
      </c>
    </row>
    <row r="176" spans="1:32" ht="69" x14ac:dyDescent="0.25">
      <c r="A176" s="223" t="s">
        <v>2300</v>
      </c>
      <c r="B176" s="228" t="s">
        <v>2301</v>
      </c>
      <c r="C176" s="223" t="s">
        <v>2287</v>
      </c>
      <c r="D176" s="223" t="s">
        <v>1747</v>
      </c>
      <c r="E176" s="223">
        <v>736</v>
      </c>
      <c r="F176" s="223" t="s">
        <v>1856</v>
      </c>
      <c r="G176" s="223" t="s">
        <v>1749</v>
      </c>
      <c r="H176" s="223" t="s">
        <v>1750</v>
      </c>
      <c r="I176" s="223" t="s">
        <v>1751</v>
      </c>
      <c r="J176" s="225" t="s">
        <v>41</v>
      </c>
      <c r="K176" s="94" t="s">
        <v>41</v>
      </c>
      <c r="L176" s="94" t="s">
        <v>41</v>
      </c>
      <c r="M176" s="94" t="s">
        <v>10</v>
      </c>
      <c r="N176" s="94" t="s">
        <v>41</v>
      </c>
      <c r="O176" s="94" t="s">
        <v>41</v>
      </c>
      <c r="P176" s="94" t="s">
        <v>41</v>
      </c>
      <c r="Q176" s="94" t="s">
        <v>41</v>
      </c>
      <c r="R176" s="94" t="s">
        <v>41</v>
      </c>
      <c r="S176" s="94" t="s">
        <v>16</v>
      </c>
      <c r="T176" s="94" t="s">
        <v>41</v>
      </c>
      <c r="U176" s="94" t="s">
        <v>41</v>
      </c>
      <c r="V176" s="94" t="s">
        <v>41</v>
      </c>
      <c r="W176" s="94" t="s">
        <v>41</v>
      </c>
      <c r="X176" s="94" t="s">
        <v>41</v>
      </c>
      <c r="Y176" s="94" t="s">
        <v>41</v>
      </c>
      <c r="Z176" s="95" t="s">
        <v>41</v>
      </c>
      <c r="AA176" s="11">
        <v>0</v>
      </c>
      <c r="AB176" s="247" t="s">
        <v>2302</v>
      </c>
      <c r="AC176" s="244"/>
      <c r="AD176" s="244"/>
      <c r="AE176" s="244"/>
      <c r="AF176" s="244" t="s">
        <v>2253</v>
      </c>
    </row>
    <row r="177" spans="1:32" ht="151.80000000000001" x14ac:dyDescent="0.25">
      <c r="A177" s="223" t="s">
        <v>2303</v>
      </c>
      <c r="B177" s="228" t="s">
        <v>2304</v>
      </c>
      <c r="C177" s="223" t="s">
        <v>2287</v>
      </c>
      <c r="D177" s="223" t="s">
        <v>1747</v>
      </c>
      <c r="E177" s="223">
        <v>736</v>
      </c>
      <c r="F177" s="223" t="s">
        <v>1856</v>
      </c>
      <c r="G177" s="223" t="s">
        <v>1749</v>
      </c>
      <c r="H177" s="223" t="s">
        <v>1750</v>
      </c>
      <c r="I177" s="223" t="s">
        <v>1751</v>
      </c>
      <c r="J177" s="225" t="s">
        <v>41</v>
      </c>
      <c r="K177" s="94" t="s">
        <v>41</v>
      </c>
      <c r="L177" s="94" t="s">
        <v>41</v>
      </c>
      <c r="M177" s="94" t="s">
        <v>10</v>
      </c>
      <c r="N177" s="94" t="s">
        <v>41</v>
      </c>
      <c r="O177" s="94" t="s">
        <v>41</v>
      </c>
      <c r="P177" s="94" t="s">
        <v>41</v>
      </c>
      <c r="Q177" s="94" t="s">
        <v>14</v>
      </c>
      <c r="R177" s="94" t="s">
        <v>41</v>
      </c>
      <c r="S177" s="94" t="s">
        <v>16</v>
      </c>
      <c r="T177" s="94" t="s">
        <v>41</v>
      </c>
      <c r="U177" s="94" t="s">
        <v>41</v>
      </c>
      <c r="V177" s="94" t="s">
        <v>19</v>
      </c>
      <c r="W177" s="94" t="s">
        <v>41</v>
      </c>
      <c r="X177" s="94" t="s">
        <v>41</v>
      </c>
      <c r="Y177" s="94" t="s">
        <v>41</v>
      </c>
      <c r="Z177" s="95" t="s">
        <v>41</v>
      </c>
      <c r="AA177" s="11">
        <v>0</v>
      </c>
      <c r="AB177" s="247" t="s">
        <v>2305</v>
      </c>
      <c r="AC177" s="244"/>
      <c r="AD177" s="244"/>
      <c r="AE177" s="244"/>
      <c r="AF177" s="244" t="s">
        <v>2253</v>
      </c>
    </row>
    <row r="178" spans="1:32" ht="124.2" x14ac:dyDescent="0.25">
      <c r="A178" s="223" t="s">
        <v>2306</v>
      </c>
      <c r="B178" s="228" t="s">
        <v>2307</v>
      </c>
      <c r="C178" s="223" t="s">
        <v>2287</v>
      </c>
      <c r="D178" s="223" t="s">
        <v>1747</v>
      </c>
      <c r="E178" s="223">
        <v>736</v>
      </c>
      <c r="F178" s="223" t="s">
        <v>1856</v>
      </c>
      <c r="G178" s="223" t="s">
        <v>1749</v>
      </c>
      <c r="H178" s="223" t="s">
        <v>1750</v>
      </c>
      <c r="I178" s="223" t="s">
        <v>1751</v>
      </c>
      <c r="J178" s="225" t="s">
        <v>41</v>
      </c>
      <c r="K178" s="94" t="s">
        <v>41</v>
      </c>
      <c r="L178" s="94" t="s">
        <v>41</v>
      </c>
      <c r="M178" s="94" t="s">
        <v>10</v>
      </c>
      <c r="N178" s="94" t="s">
        <v>41</v>
      </c>
      <c r="O178" s="94" t="s">
        <v>41</v>
      </c>
      <c r="P178" s="94" t="s">
        <v>41</v>
      </c>
      <c r="Q178" s="94" t="s">
        <v>41</v>
      </c>
      <c r="R178" s="94" t="s">
        <v>41</v>
      </c>
      <c r="S178" s="94" t="s">
        <v>16</v>
      </c>
      <c r="T178" s="94" t="s">
        <v>41</v>
      </c>
      <c r="U178" s="94" t="s">
        <v>18</v>
      </c>
      <c r="V178" s="94" t="s">
        <v>19</v>
      </c>
      <c r="W178" s="94" t="s">
        <v>41</v>
      </c>
      <c r="X178" s="94" t="s">
        <v>41</v>
      </c>
      <c r="Y178" s="94" t="s">
        <v>41</v>
      </c>
      <c r="Z178" s="95" t="s">
        <v>41</v>
      </c>
      <c r="AA178" s="11">
        <v>0</v>
      </c>
      <c r="AB178" s="247" t="s">
        <v>2308</v>
      </c>
      <c r="AC178" s="244"/>
      <c r="AD178" s="244"/>
      <c r="AE178" s="244"/>
      <c r="AF178" s="244" t="s">
        <v>2253</v>
      </c>
    </row>
    <row r="179" spans="1:32" ht="69" x14ac:dyDescent="0.25">
      <c r="A179" s="223" t="s">
        <v>2309</v>
      </c>
      <c r="B179" s="228" t="s">
        <v>2310</v>
      </c>
      <c r="C179" s="223" t="s">
        <v>2287</v>
      </c>
      <c r="D179" s="223" t="s">
        <v>1757</v>
      </c>
      <c r="E179" s="223">
        <v>736</v>
      </c>
      <c r="F179" s="223" t="s">
        <v>1856</v>
      </c>
      <c r="G179" s="223" t="s">
        <v>1749</v>
      </c>
      <c r="H179" s="223" t="s">
        <v>1750</v>
      </c>
      <c r="I179" s="223" t="s">
        <v>1751</v>
      </c>
      <c r="J179" s="225" t="s">
        <v>41</v>
      </c>
      <c r="K179" s="94" t="s">
        <v>41</v>
      </c>
      <c r="L179" s="94" t="s">
        <v>41</v>
      </c>
      <c r="M179" s="94" t="s">
        <v>10</v>
      </c>
      <c r="N179" s="94" t="s">
        <v>41</v>
      </c>
      <c r="O179" s="94" t="s">
        <v>41</v>
      </c>
      <c r="P179" s="94" t="s">
        <v>41</v>
      </c>
      <c r="Q179" s="94" t="s">
        <v>41</v>
      </c>
      <c r="R179" s="94" t="s">
        <v>41</v>
      </c>
      <c r="S179" s="94" t="s">
        <v>16</v>
      </c>
      <c r="T179" s="94" t="s">
        <v>41</v>
      </c>
      <c r="U179" s="94" t="s">
        <v>41</v>
      </c>
      <c r="V179" s="94" t="s">
        <v>41</v>
      </c>
      <c r="W179" s="94" t="s">
        <v>41</v>
      </c>
      <c r="X179" s="94" t="s">
        <v>41</v>
      </c>
      <c r="Y179" s="94" t="s">
        <v>41</v>
      </c>
      <c r="Z179" s="95" t="s">
        <v>41</v>
      </c>
      <c r="AA179" s="11">
        <v>0</v>
      </c>
      <c r="AB179" s="247" t="s">
        <v>2311</v>
      </c>
      <c r="AC179" s="244"/>
      <c r="AD179" s="244"/>
      <c r="AE179" s="244"/>
      <c r="AF179" s="244" t="s">
        <v>2253</v>
      </c>
    </row>
    <row r="180" spans="1:32" ht="82.8" x14ac:dyDescent="0.25">
      <c r="A180" s="223" t="s">
        <v>2312</v>
      </c>
      <c r="B180" s="228" t="s">
        <v>2313</v>
      </c>
      <c r="C180" s="223" t="s">
        <v>2287</v>
      </c>
      <c r="D180" s="223" t="s">
        <v>1747</v>
      </c>
      <c r="E180" s="223">
        <v>736</v>
      </c>
      <c r="F180" s="223" t="s">
        <v>1856</v>
      </c>
      <c r="G180" s="223" t="s">
        <v>1749</v>
      </c>
      <c r="H180" s="223" t="s">
        <v>1750</v>
      </c>
      <c r="I180" s="223" t="s">
        <v>1751</v>
      </c>
      <c r="J180" s="225" t="s">
        <v>41</v>
      </c>
      <c r="K180" s="94" t="s">
        <v>41</v>
      </c>
      <c r="L180" s="94" t="s">
        <v>41</v>
      </c>
      <c r="M180" s="94" t="s">
        <v>41</v>
      </c>
      <c r="N180" s="94" t="s">
        <v>41</v>
      </c>
      <c r="O180" s="94" t="s">
        <v>41</v>
      </c>
      <c r="P180" s="94" t="s">
        <v>41</v>
      </c>
      <c r="Q180" s="94" t="s">
        <v>41</v>
      </c>
      <c r="R180" s="94" t="s">
        <v>41</v>
      </c>
      <c r="S180" s="94" t="s">
        <v>41</v>
      </c>
      <c r="T180" s="94" t="s">
        <v>41</v>
      </c>
      <c r="U180" s="94" t="s">
        <v>41</v>
      </c>
      <c r="V180" s="94" t="s">
        <v>41</v>
      </c>
      <c r="W180" s="94" t="s">
        <v>41</v>
      </c>
      <c r="X180" s="94" t="s">
        <v>41</v>
      </c>
      <c r="Y180" s="94" t="s">
        <v>41</v>
      </c>
      <c r="Z180" s="95" t="s">
        <v>41</v>
      </c>
      <c r="AA180" s="11">
        <v>0</v>
      </c>
      <c r="AB180" s="247" t="s">
        <v>2314</v>
      </c>
      <c r="AC180" s="244"/>
      <c r="AD180" s="244"/>
      <c r="AE180" s="244"/>
      <c r="AF180" s="244" t="s">
        <v>2253</v>
      </c>
    </row>
    <row r="181" spans="1:32" ht="69" x14ac:dyDescent="0.25">
      <c r="A181" s="223" t="s">
        <v>2315</v>
      </c>
      <c r="B181" s="228" t="s">
        <v>2316</v>
      </c>
      <c r="C181" s="223" t="s">
        <v>2287</v>
      </c>
      <c r="D181" s="223" t="s">
        <v>1757</v>
      </c>
      <c r="E181" s="223">
        <v>736</v>
      </c>
      <c r="F181" s="223" t="s">
        <v>1856</v>
      </c>
      <c r="G181" s="223" t="s">
        <v>1749</v>
      </c>
      <c r="H181" s="223" t="s">
        <v>1750</v>
      </c>
      <c r="I181" s="223" t="s">
        <v>1751</v>
      </c>
      <c r="J181" s="225" t="s">
        <v>41</v>
      </c>
      <c r="K181" s="94" t="s">
        <v>41</v>
      </c>
      <c r="L181" s="94" t="s">
        <v>41</v>
      </c>
      <c r="M181" s="94" t="s">
        <v>10</v>
      </c>
      <c r="N181" s="94" t="s">
        <v>41</v>
      </c>
      <c r="O181" s="94" t="s">
        <v>41</v>
      </c>
      <c r="P181" s="94" t="s">
        <v>41</v>
      </c>
      <c r="Q181" s="94" t="s">
        <v>14</v>
      </c>
      <c r="R181" s="94" t="s">
        <v>41</v>
      </c>
      <c r="S181" s="94" t="s">
        <v>41</v>
      </c>
      <c r="T181" s="94" t="s">
        <v>41</v>
      </c>
      <c r="U181" s="94" t="s">
        <v>41</v>
      </c>
      <c r="V181" s="94" t="s">
        <v>41</v>
      </c>
      <c r="W181" s="94" t="s">
        <v>41</v>
      </c>
      <c r="X181" s="94" t="s">
        <v>41</v>
      </c>
      <c r="Y181" s="94" t="s">
        <v>41</v>
      </c>
      <c r="Z181" s="95" t="s">
        <v>41</v>
      </c>
      <c r="AA181" s="11">
        <v>0</v>
      </c>
      <c r="AB181" s="247" t="s">
        <v>2317</v>
      </c>
      <c r="AC181" s="244"/>
      <c r="AD181" s="244"/>
      <c r="AE181" s="244"/>
      <c r="AF181" s="244" t="s">
        <v>2253</v>
      </c>
    </row>
    <row r="182" spans="1:32" ht="82.8" x14ac:dyDescent="0.25">
      <c r="A182" s="223" t="s">
        <v>2318</v>
      </c>
      <c r="B182" s="228" t="s">
        <v>2319</v>
      </c>
      <c r="C182" s="223" t="s">
        <v>2287</v>
      </c>
      <c r="D182" s="223" t="s">
        <v>1757</v>
      </c>
      <c r="E182" s="223">
        <v>736</v>
      </c>
      <c r="F182" s="223" t="s">
        <v>1856</v>
      </c>
      <c r="G182" s="223" t="s">
        <v>1749</v>
      </c>
      <c r="H182" s="223" t="s">
        <v>1750</v>
      </c>
      <c r="I182" s="223" t="s">
        <v>1751</v>
      </c>
      <c r="J182" s="225" t="s">
        <v>41</v>
      </c>
      <c r="K182" s="94" t="s">
        <v>41</v>
      </c>
      <c r="L182" s="94" t="s">
        <v>41</v>
      </c>
      <c r="M182" s="94" t="s">
        <v>10</v>
      </c>
      <c r="N182" s="94" t="s">
        <v>41</v>
      </c>
      <c r="O182" s="94" t="s">
        <v>41</v>
      </c>
      <c r="P182" s="94" t="s">
        <v>41</v>
      </c>
      <c r="Q182" s="94" t="s">
        <v>41</v>
      </c>
      <c r="R182" s="94" t="s">
        <v>41</v>
      </c>
      <c r="S182" s="94" t="s">
        <v>41</v>
      </c>
      <c r="T182" s="94" t="s">
        <v>41</v>
      </c>
      <c r="U182" s="94" t="s">
        <v>41</v>
      </c>
      <c r="V182" s="94" t="s">
        <v>41</v>
      </c>
      <c r="W182" s="94" t="s">
        <v>41</v>
      </c>
      <c r="X182" s="94" t="s">
        <v>21</v>
      </c>
      <c r="Y182" s="94" t="s">
        <v>41</v>
      </c>
      <c r="Z182" s="95" t="s">
        <v>41</v>
      </c>
      <c r="AA182" s="11">
        <v>0</v>
      </c>
      <c r="AB182" s="247" t="s">
        <v>2320</v>
      </c>
      <c r="AC182" s="244"/>
      <c r="AD182" s="244"/>
      <c r="AE182" s="244"/>
      <c r="AF182" s="244" t="s">
        <v>2253</v>
      </c>
    </row>
    <row r="183" spans="1:32" ht="110.4" x14ac:dyDescent="0.25">
      <c r="A183" s="223" t="s">
        <v>2321</v>
      </c>
      <c r="B183" s="228" t="s">
        <v>2322</v>
      </c>
      <c r="C183" s="223" t="s">
        <v>2287</v>
      </c>
      <c r="D183" s="223" t="s">
        <v>1879</v>
      </c>
      <c r="E183" s="223">
        <v>736</v>
      </c>
      <c r="F183" s="223" t="s">
        <v>1856</v>
      </c>
      <c r="G183" s="223" t="s">
        <v>1749</v>
      </c>
      <c r="H183" s="223" t="s">
        <v>1750</v>
      </c>
      <c r="I183" s="223" t="s">
        <v>1751</v>
      </c>
      <c r="J183" s="225" t="s">
        <v>41</v>
      </c>
      <c r="K183" s="94" t="s">
        <v>41</v>
      </c>
      <c r="L183" s="94" t="s">
        <v>41</v>
      </c>
      <c r="M183" s="94" t="s">
        <v>10</v>
      </c>
      <c r="N183" s="94" t="s">
        <v>41</v>
      </c>
      <c r="O183" s="94" t="s">
        <v>41</v>
      </c>
      <c r="P183" s="94" t="s">
        <v>41</v>
      </c>
      <c r="Q183" s="94" t="s">
        <v>41</v>
      </c>
      <c r="R183" s="94" t="s">
        <v>41</v>
      </c>
      <c r="S183" s="94" t="s">
        <v>16</v>
      </c>
      <c r="T183" s="94" t="s">
        <v>41</v>
      </c>
      <c r="U183" s="94" t="s">
        <v>41</v>
      </c>
      <c r="V183" s="94" t="s">
        <v>41</v>
      </c>
      <c r="W183" s="94" t="s">
        <v>41</v>
      </c>
      <c r="X183" s="94" t="s">
        <v>21</v>
      </c>
      <c r="Y183" s="94" t="s">
        <v>41</v>
      </c>
      <c r="Z183" s="95" t="s">
        <v>41</v>
      </c>
      <c r="AA183" s="11">
        <v>0</v>
      </c>
      <c r="AB183" s="247" t="s">
        <v>2323</v>
      </c>
      <c r="AC183" s="244"/>
      <c r="AD183" s="244"/>
      <c r="AE183" s="244"/>
      <c r="AF183" s="244" t="s">
        <v>2253</v>
      </c>
    </row>
    <row r="184" spans="1:32" ht="41.4" x14ac:dyDescent="0.25">
      <c r="A184" s="223" t="s">
        <v>2324</v>
      </c>
      <c r="B184" s="228" t="s">
        <v>2325</v>
      </c>
      <c r="C184" s="223" t="s">
        <v>2287</v>
      </c>
      <c r="D184" s="223" t="s">
        <v>1879</v>
      </c>
      <c r="E184" s="223">
        <v>736</v>
      </c>
      <c r="F184" s="223" t="s">
        <v>1856</v>
      </c>
      <c r="G184" s="223" t="s">
        <v>1749</v>
      </c>
      <c r="H184" s="223" t="s">
        <v>1750</v>
      </c>
      <c r="I184" s="223" t="s">
        <v>1751</v>
      </c>
      <c r="J184" s="225" t="s">
        <v>41</v>
      </c>
      <c r="K184" s="94" t="s">
        <v>41</v>
      </c>
      <c r="L184" s="94" t="s">
        <v>41</v>
      </c>
      <c r="M184" s="94" t="s">
        <v>10</v>
      </c>
      <c r="N184" s="94" t="s">
        <v>41</v>
      </c>
      <c r="O184" s="94" t="s">
        <v>41</v>
      </c>
      <c r="P184" s="94" t="s">
        <v>41</v>
      </c>
      <c r="Q184" s="94" t="s">
        <v>41</v>
      </c>
      <c r="R184" s="94" t="s">
        <v>41</v>
      </c>
      <c r="S184" s="94" t="s">
        <v>41</v>
      </c>
      <c r="T184" s="94" t="s">
        <v>41</v>
      </c>
      <c r="U184" s="94" t="s">
        <v>41</v>
      </c>
      <c r="V184" s="94" t="s">
        <v>41</v>
      </c>
      <c r="W184" s="94" t="s">
        <v>41</v>
      </c>
      <c r="X184" s="94" t="s">
        <v>41</v>
      </c>
      <c r="Y184" s="94" t="s">
        <v>41</v>
      </c>
      <c r="Z184" s="95" t="s">
        <v>41</v>
      </c>
      <c r="AA184" s="11">
        <v>0</v>
      </c>
      <c r="AB184" s="247" t="s">
        <v>2326</v>
      </c>
      <c r="AC184" s="244"/>
      <c r="AD184" s="244"/>
      <c r="AE184" s="244"/>
      <c r="AF184" s="244" t="s">
        <v>2253</v>
      </c>
    </row>
    <row r="185" spans="1:32" ht="82.8" x14ac:dyDescent="0.25">
      <c r="A185" s="223" t="s">
        <v>2327</v>
      </c>
      <c r="B185" s="228" t="s">
        <v>2328</v>
      </c>
      <c r="C185" s="223" t="s">
        <v>2287</v>
      </c>
      <c r="D185" s="223" t="s">
        <v>1879</v>
      </c>
      <c r="E185" s="223">
        <v>736</v>
      </c>
      <c r="F185" s="223" t="s">
        <v>1856</v>
      </c>
      <c r="G185" s="223" t="s">
        <v>1749</v>
      </c>
      <c r="H185" s="223" t="s">
        <v>1750</v>
      </c>
      <c r="I185" s="223" t="s">
        <v>1751</v>
      </c>
      <c r="J185" s="225" t="s">
        <v>41</v>
      </c>
      <c r="K185" s="94" t="s">
        <v>41</v>
      </c>
      <c r="L185" s="94" t="s">
        <v>41</v>
      </c>
      <c r="M185" s="94" t="s">
        <v>10</v>
      </c>
      <c r="N185" s="94" t="s">
        <v>41</v>
      </c>
      <c r="O185" s="94" t="s">
        <v>12</v>
      </c>
      <c r="P185" s="94" t="s">
        <v>41</v>
      </c>
      <c r="Q185" s="94" t="s">
        <v>41</v>
      </c>
      <c r="R185" s="94" t="s">
        <v>41</v>
      </c>
      <c r="S185" s="94" t="s">
        <v>41</v>
      </c>
      <c r="T185" s="94" t="s">
        <v>41</v>
      </c>
      <c r="U185" s="94" t="s">
        <v>41</v>
      </c>
      <c r="V185" s="94" t="s">
        <v>41</v>
      </c>
      <c r="W185" s="94" t="s">
        <v>41</v>
      </c>
      <c r="X185" s="94" t="s">
        <v>21</v>
      </c>
      <c r="Y185" s="94" t="s">
        <v>41</v>
      </c>
      <c r="Z185" s="95" t="s">
        <v>41</v>
      </c>
      <c r="AA185" s="11">
        <v>0</v>
      </c>
      <c r="AB185" s="247" t="s">
        <v>2329</v>
      </c>
      <c r="AC185" s="244"/>
      <c r="AD185" s="244"/>
      <c r="AE185" s="244"/>
      <c r="AF185" s="244" t="s">
        <v>2253</v>
      </c>
    </row>
    <row r="186" spans="1:32" ht="110.4" x14ac:dyDescent="0.25">
      <c r="A186" s="223" t="s">
        <v>2330</v>
      </c>
      <c r="B186" s="228" t="s">
        <v>2331</v>
      </c>
      <c r="C186" s="223" t="s">
        <v>2287</v>
      </c>
      <c r="D186" s="223" t="s">
        <v>1879</v>
      </c>
      <c r="E186" s="223">
        <v>736</v>
      </c>
      <c r="F186" s="223" t="s">
        <v>1856</v>
      </c>
      <c r="G186" s="223" t="s">
        <v>1749</v>
      </c>
      <c r="H186" s="223" t="s">
        <v>1750</v>
      </c>
      <c r="I186" s="223" t="s">
        <v>1751</v>
      </c>
      <c r="J186" s="225" t="s">
        <v>41</v>
      </c>
      <c r="K186" s="94" t="s">
        <v>41</v>
      </c>
      <c r="L186" s="94" t="s">
        <v>41</v>
      </c>
      <c r="M186" s="94" t="s">
        <v>10</v>
      </c>
      <c r="N186" s="94" t="s">
        <v>41</v>
      </c>
      <c r="O186" s="94" t="s">
        <v>12</v>
      </c>
      <c r="P186" s="94" t="s">
        <v>41</v>
      </c>
      <c r="Q186" s="94" t="s">
        <v>41</v>
      </c>
      <c r="R186" s="94" t="s">
        <v>41</v>
      </c>
      <c r="S186" s="94" t="s">
        <v>41</v>
      </c>
      <c r="T186" s="94" t="s">
        <v>41</v>
      </c>
      <c r="U186" s="94" t="s">
        <v>41</v>
      </c>
      <c r="V186" s="94" t="s">
        <v>41</v>
      </c>
      <c r="W186" s="94" t="s">
        <v>41</v>
      </c>
      <c r="X186" s="94" t="s">
        <v>41</v>
      </c>
      <c r="Y186" s="94" t="s">
        <v>41</v>
      </c>
      <c r="Z186" s="95" t="s">
        <v>41</v>
      </c>
      <c r="AA186" s="11">
        <v>0</v>
      </c>
      <c r="AB186" s="247" t="s">
        <v>2332</v>
      </c>
      <c r="AC186" s="244"/>
      <c r="AD186" s="244"/>
      <c r="AE186" s="244"/>
      <c r="AF186" s="244" t="s">
        <v>2253</v>
      </c>
    </row>
    <row r="187" spans="1:32" ht="69" x14ac:dyDescent="0.25">
      <c r="A187" s="223" t="s">
        <v>2333</v>
      </c>
      <c r="B187" s="228" t="s">
        <v>2334</v>
      </c>
      <c r="C187" s="223" t="s">
        <v>2287</v>
      </c>
      <c r="D187" s="223" t="s">
        <v>1879</v>
      </c>
      <c r="E187" s="223">
        <v>736</v>
      </c>
      <c r="F187" s="223" t="s">
        <v>1856</v>
      </c>
      <c r="G187" s="223" t="s">
        <v>1749</v>
      </c>
      <c r="H187" s="223" t="s">
        <v>1750</v>
      </c>
      <c r="I187" s="223" t="s">
        <v>1751</v>
      </c>
      <c r="J187" s="225" t="s">
        <v>41</v>
      </c>
      <c r="K187" s="94" t="s">
        <v>41</v>
      </c>
      <c r="L187" s="94" t="s">
        <v>41</v>
      </c>
      <c r="M187" s="94" t="s">
        <v>10</v>
      </c>
      <c r="N187" s="94" t="s">
        <v>41</v>
      </c>
      <c r="O187" s="94" t="s">
        <v>41</v>
      </c>
      <c r="P187" s="94" t="s">
        <v>41</v>
      </c>
      <c r="Q187" s="94" t="s">
        <v>14</v>
      </c>
      <c r="R187" s="94" t="s">
        <v>41</v>
      </c>
      <c r="S187" s="94" t="s">
        <v>41</v>
      </c>
      <c r="T187" s="94" t="s">
        <v>41</v>
      </c>
      <c r="U187" s="94" t="s">
        <v>41</v>
      </c>
      <c r="V187" s="94" t="s">
        <v>41</v>
      </c>
      <c r="W187" s="94" t="s">
        <v>41</v>
      </c>
      <c r="X187" s="94" t="s">
        <v>41</v>
      </c>
      <c r="Y187" s="94" t="s">
        <v>41</v>
      </c>
      <c r="Z187" s="95" t="s">
        <v>41</v>
      </c>
      <c r="AA187" s="11">
        <v>0</v>
      </c>
      <c r="AB187" s="247" t="s">
        <v>2335</v>
      </c>
      <c r="AC187" s="244"/>
      <c r="AD187" s="244"/>
      <c r="AE187" s="244"/>
      <c r="AF187" s="244" t="s">
        <v>2253</v>
      </c>
    </row>
    <row r="188" spans="1:32" ht="110.4" x14ac:dyDescent="0.25">
      <c r="A188" s="223" t="s">
        <v>2336</v>
      </c>
      <c r="B188" s="228" t="s">
        <v>2337</v>
      </c>
      <c r="C188" s="223" t="s">
        <v>2287</v>
      </c>
      <c r="D188" s="223" t="s">
        <v>1879</v>
      </c>
      <c r="E188" s="223">
        <v>736</v>
      </c>
      <c r="F188" s="223" t="s">
        <v>1856</v>
      </c>
      <c r="G188" s="223" t="s">
        <v>1749</v>
      </c>
      <c r="H188" s="223" t="s">
        <v>1750</v>
      </c>
      <c r="I188" s="223" t="s">
        <v>1751</v>
      </c>
      <c r="J188" s="225" t="s">
        <v>41</v>
      </c>
      <c r="K188" s="94" t="s">
        <v>41</v>
      </c>
      <c r="L188" s="94" t="s">
        <v>41</v>
      </c>
      <c r="M188" s="94" t="s">
        <v>10</v>
      </c>
      <c r="N188" s="94" t="s">
        <v>41</v>
      </c>
      <c r="O188" s="94" t="s">
        <v>12</v>
      </c>
      <c r="P188" s="94" t="s">
        <v>41</v>
      </c>
      <c r="Q188" s="94" t="s">
        <v>41</v>
      </c>
      <c r="R188" s="94" t="s">
        <v>41</v>
      </c>
      <c r="S188" s="94" t="s">
        <v>41</v>
      </c>
      <c r="T188" s="94" t="s">
        <v>41</v>
      </c>
      <c r="U188" s="94" t="s">
        <v>41</v>
      </c>
      <c r="V188" s="94" t="s">
        <v>41</v>
      </c>
      <c r="W188" s="94" t="s">
        <v>41</v>
      </c>
      <c r="X188" s="94" t="s">
        <v>41</v>
      </c>
      <c r="Y188" s="94" t="s">
        <v>41</v>
      </c>
      <c r="Z188" s="95" t="s">
        <v>41</v>
      </c>
      <c r="AA188" s="11">
        <v>0</v>
      </c>
      <c r="AB188" s="247" t="s">
        <v>2338</v>
      </c>
      <c r="AC188" s="244"/>
      <c r="AD188" s="244"/>
      <c r="AE188" s="244"/>
      <c r="AF188" s="244" t="s">
        <v>2253</v>
      </c>
    </row>
    <row r="189" spans="1:32" ht="69" x14ac:dyDescent="0.25">
      <c r="A189" s="223" t="s">
        <v>2339</v>
      </c>
      <c r="B189" s="228" t="s">
        <v>2340</v>
      </c>
      <c r="C189" s="223" t="s">
        <v>2287</v>
      </c>
      <c r="D189" s="223" t="s">
        <v>2294</v>
      </c>
      <c r="E189" s="223">
        <v>736</v>
      </c>
      <c r="F189" s="223" t="s">
        <v>1856</v>
      </c>
      <c r="G189" s="223" t="s">
        <v>1749</v>
      </c>
      <c r="H189" s="223" t="s">
        <v>1750</v>
      </c>
      <c r="I189" s="223" t="s">
        <v>1751</v>
      </c>
      <c r="J189" s="225" t="s">
        <v>41</v>
      </c>
      <c r="K189" s="94" t="s">
        <v>41</v>
      </c>
      <c r="L189" s="94" t="s">
        <v>41</v>
      </c>
      <c r="M189" s="94" t="s">
        <v>10</v>
      </c>
      <c r="N189" s="94" t="s">
        <v>41</v>
      </c>
      <c r="O189" s="94" t="s">
        <v>41</v>
      </c>
      <c r="P189" s="94" t="s">
        <v>41</v>
      </c>
      <c r="Q189" s="94" t="s">
        <v>14</v>
      </c>
      <c r="R189" s="94" t="s">
        <v>41</v>
      </c>
      <c r="S189" s="94" t="s">
        <v>41</v>
      </c>
      <c r="T189" s="94" t="s">
        <v>41</v>
      </c>
      <c r="U189" s="94" t="s">
        <v>41</v>
      </c>
      <c r="V189" s="94" t="s">
        <v>41</v>
      </c>
      <c r="W189" s="94" t="s">
        <v>41</v>
      </c>
      <c r="X189" s="94" t="s">
        <v>41</v>
      </c>
      <c r="Y189" s="94" t="s">
        <v>41</v>
      </c>
      <c r="Z189" s="95" t="s">
        <v>41</v>
      </c>
      <c r="AA189" s="11">
        <v>0</v>
      </c>
      <c r="AB189" s="247" t="s">
        <v>2341</v>
      </c>
      <c r="AC189" s="244"/>
      <c r="AD189" s="244"/>
      <c r="AE189" s="244"/>
      <c r="AF189" s="244" t="s">
        <v>2253</v>
      </c>
    </row>
    <row r="190" spans="1:32" ht="82.8" x14ac:dyDescent="0.25">
      <c r="A190" s="223" t="s">
        <v>2342</v>
      </c>
      <c r="B190" s="228" t="s">
        <v>2343</v>
      </c>
      <c r="C190" s="223" t="s">
        <v>2287</v>
      </c>
      <c r="D190" s="223" t="s">
        <v>2294</v>
      </c>
      <c r="E190" s="223">
        <v>736</v>
      </c>
      <c r="F190" s="223" t="s">
        <v>1856</v>
      </c>
      <c r="G190" s="223" t="s">
        <v>1749</v>
      </c>
      <c r="H190" s="223" t="s">
        <v>1750</v>
      </c>
      <c r="I190" s="223" t="s">
        <v>1751</v>
      </c>
      <c r="J190" s="225" t="s">
        <v>41</v>
      </c>
      <c r="K190" s="94" t="s">
        <v>41</v>
      </c>
      <c r="L190" s="94" t="s">
        <v>41</v>
      </c>
      <c r="M190" s="94" t="s">
        <v>41</v>
      </c>
      <c r="N190" s="94" t="s">
        <v>41</v>
      </c>
      <c r="O190" s="94" t="s">
        <v>41</v>
      </c>
      <c r="P190" s="94" t="s">
        <v>41</v>
      </c>
      <c r="Q190" s="94" t="s">
        <v>41</v>
      </c>
      <c r="R190" s="94" t="s">
        <v>41</v>
      </c>
      <c r="S190" s="94" t="s">
        <v>41</v>
      </c>
      <c r="T190" s="94" t="s">
        <v>41</v>
      </c>
      <c r="U190" s="94" t="s">
        <v>41</v>
      </c>
      <c r="V190" s="94" t="s">
        <v>19</v>
      </c>
      <c r="W190" s="94" t="s">
        <v>41</v>
      </c>
      <c r="X190" s="94" t="s">
        <v>21</v>
      </c>
      <c r="Y190" s="94" t="s">
        <v>41</v>
      </c>
      <c r="Z190" s="95" t="s">
        <v>41</v>
      </c>
      <c r="AA190" s="11">
        <v>0</v>
      </c>
      <c r="AB190" s="247" t="s">
        <v>2344</v>
      </c>
      <c r="AC190" s="244"/>
      <c r="AD190" s="244"/>
      <c r="AE190" s="244"/>
      <c r="AF190" s="244" t="s">
        <v>2253</v>
      </c>
    </row>
    <row r="191" spans="1:32" ht="55.2" x14ac:dyDescent="0.25">
      <c r="A191" s="223" t="s">
        <v>2345</v>
      </c>
      <c r="B191" s="228" t="s">
        <v>2346</v>
      </c>
      <c r="C191" s="223" t="s">
        <v>2287</v>
      </c>
      <c r="D191" s="223" t="s">
        <v>2294</v>
      </c>
      <c r="E191" s="223">
        <v>736</v>
      </c>
      <c r="F191" s="223" t="s">
        <v>1856</v>
      </c>
      <c r="G191" s="223" t="s">
        <v>1749</v>
      </c>
      <c r="H191" s="223" t="s">
        <v>1750</v>
      </c>
      <c r="I191" s="223" t="s">
        <v>1751</v>
      </c>
      <c r="J191" s="225" t="s">
        <v>41</v>
      </c>
      <c r="K191" s="94" t="s">
        <v>41</v>
      </c>
      <c r="L191" s="94" t="s">
        <v>9</v>
      </c>
      <c r="M191" s="94" t="s">
        <v>41</v>
      </c>
      <c r="N191" s="94" t="s">
        <v>41</v>
      </c>
      <c r="O191" s="94" t="s">
        <v>41</v>
      </c>
      <c r="P191" s="94" t="s">
        <v>41</v>
      </c>
      <c r="Q191" s="94" t="s">
        <v>41</v>
      </c>
      <c r="R191" s="94" t="s">
        <v>41</v>
      </c>
      <c r="S191" s="94" t="s">
        <v>41</v>
      </c>
      <c r="T191" s="94" t="s">
        <v>17</v>
      </c>
      <c r="U191" s="94" t="s">
        <v>41</v>
      </c>
      <c r="V191" s="94" t="s">
        <v>41</v>
      </c>
      <c r="W191" s="94" t="s">
        <v>41</v>
      </c>
      <c r="X191" s="94" t="s">
        <v>41</v>
      </c>
      <c r="Y191" s="94" t="s">
        <v>41</v>
      </c>
      <c r="Z191" s="95" t="s">
        <v>41</v>
      </c>
      <c r="AA191" s="11">
        <v>0</v>
      </c>
      <c r="AB191" s="247" t="s">
        <v>2347</v>
      </c>
      <c r="AC191" s="244"/>
      <c r="AD191" s="244"/>
      <c r="AE191" s="244"/>
      <c r="AF191" s="244" t="s">
        <v>2253</v>
      </c>
    </row>
    <row r="192" spans="1:32" ht="69" x14ac:dyDescent="0.25">
      <c r="A192" s="223" t="s">
        <v>2348</v>
      </c>
      <c r="B192" s="228" t="s">
        <v>2349</v>
      </c>
      <c r="C192" s="223" t="s">
        <v>2287</v>
      </c>
      <c r="D192" s="223" t="s">
        <v>2294</v>
      </c>
      <c r="E192" s="223">
        <v>736</v>
      </c>
      <c r="F192" s="223" t="s">
        <v>1856</v>
      </c>
      <c r="G192" s="223" t="s">
        <v>1749</v>
      </c>
      <c r="H192" s="223" t="s">
        <v>1750</v>
      </c>
      <c r="I192" s="223" t="s">
        <v>1751</v>
      </c>
      <c r="J192" s="225" t="s">
        <v>41</v>
      </c>
      <c r="K192" s="94" t="s">
        <v>41</v>
      </c>
      <c r="L192" s="94" t="s">
        <v>9</v>
      </c>
      <c r="M192" s="94" t="s">
        <v>41</v>
      </c>
      <c r="N192" s="94" t="s">
        <v>41</v>
      </c>
      <c r="O192" s="94" t="s">
        <v>12</v>
      </c>
      <c r="P192" s="94" t="s">
        <v>41</v>
      </c>
      <c r="Q192" s="94" t="s">
        <v>41</v>
      </c>
      <c r="R192" s="94" t="s">
        <v>41</v>
      </c>
      <c r="S192" s="94" t="s">
        <v>41</v>
      </c>
      <c r="T192" s="94" t="s">
        <v>41</v>
      </c>
      <c r="U192" s="94" t="s">
        <v>41</v>
      </c>
      <c r="V192" s="94" t="s">
        <v>41</v>
      </c>
      <c r="W192" s="94" t="s">
        <v>41</v>
      </c>
      <c r="X192" s="94" t="s">
        <v>41</v>
      </c>
      <c r="Y192" s="94" t="s">
        <v>41</v>
      </c>
      <c r="Z192" s="95" t="s">
        <v>41</v>
      </c>
      <c r="AA192" s="11">
        <v>0</v>
      </c>
      <c r="AB192" s="247" t="s">
        <v>2350</v>
      </c>
      <c r="AC192" s="244"/>
      <c r="AD192" s="244"/>
      <c r="AE192" s="244"/>
      <c r="AF192" s="244" t="s">
        <v>2253</v>
      </c>
    </row>
    <row r="193" spans="1:32" ht="82.8" x14ac:dyDescent="0.25">
      <c r="A193" s="223" t="s">
        <v>2351</v>
      </c>
      <c r="B193" s="228" t="s">
        <v>2352</v>
      </c>
      <c r="C193" s="223" t="s">
        <v>2287</v>
      </c>
      <c r="D193" s="223" t="s">
        <v>2294</v>
      </c>
      <c r="E193" s="223">
        <v>736</v>
      </c>
      <c r="F193" s="223" t="s">
        <v>1856</v>
      </c>
      <c r="G193" s="223" t="s">
        <v>1749</v>
      </c>
      <c r="H193" s="223" t="s">
        <v>1750</v>
      </c>
      <c r="I193" s="223" t="s">
        <v>1751</v>
      </c>
      <c r="J193" s="225" t="s">
        <v>41</v>
      </c>
      <c r="K193" s="94" t="s">
        <v>41</v>
      </c>
      <c r="L193" s="94" t="s">
        <v>41</v>
      </c>
      <c r="M193" s="94" t="s">
        <v>10</v>
      </c>
      <c r="N193" s="94" t="s">
        <v>41</v>
      </c>
      <c r="O193" s="94" t="s">
        <v>41</v>
      </c>
      <c r="P193" s="94" t="s">
        <v>41</v>
      </c>
      <c r="Q193" s="94" t="s">
        <v>41</v>
      </c>
      <c r="R193" s="94" t="s">
        <v>41</v>
      </c>
      <c r="S193" s="94" t="s">
        <v>41</v>
      </c>
      <c r="T193" s="94" t="s">
        <v>41</v>
      </c>
      <c r="U193" s="94" t="s">
        <v>41</v>
      </c>
      <c r="V193" s="94" t="s">
        <v>19</v>
      </c>
      <c r="W193" s="94" t="s">
        <v>41</v>
      </c>
      <c r="X193" s="94" t="s">
        <v>41</v>
      </c>
      <c r="Y193" s="94" t="s">
        <v>41</v>
      </c>
      <c r="Z193" s="95" t="s">
        <v>41</v>
      </c>
      <c r="AA193" s="11">
        <v>0</v>
      </c>
      <c r="AB193" s="247" t="s">
        <v>2353</v>
      </c>
      <c r="AC193" s="244"/>
      <c r="AD193" s="244"/>
      <c r="AE193" s="244"/>
      <c r="AF193" s="244" t="s">
        <v>2253</v>
      </c>
    </row>
    <row r="194" spans="1:32" ht="27.6" x14ac:dyDescent="0.25">
      <c r="A194" s="223" t="s">
        <v>2354</v>
      </c>
      <c r="B194" s="228" t="s">
        <v>2355</v>
      </c>
      <c r="C194" s="223" t="s">
        <v>2287</v>
      </c>
      <c r="D194" s="223" t="s">
        <v>1747</v>
      </c>
      <c r="E194" s="223">
        <v>736</v>
      </c>
      <c r="F194" s="223" t="s">
        <v>1856</v>
      </c>
      <c r="G194" s="223" t="s">
        <v>1749</v>
      </c>
      <c r="H194" s="223" t="s">
        <v>1750</v>
      </c>
      <c r="I194" s="223" t="s">
        <v>1751</v>
      </c>
      <c r="J194" s="225" t="s">
        <v>41</v>
      </c>
      <c r="K194" s="94" t="s">
        <v>41</v>
      </c>
      <c r="L194" s="94" t="s">
        <v>41</v>
      </c>
      <c r="M194" s="94" t="s">
        <v>10</v>
      </c>
      <c r="N194" s="94" t="s">
        <v>41</v>
      </c>
      <c r="O194" s="94" t="s">
        <v>41</v>
      </c>
      <c r="P194" s="94" t="s">
        <v>41</v>
      </c>
      <c r="Q194" s="94" t="s">
        <v>41</v>
      </c>
      <c r="R194" s="94" t="s">
        <v>41</v>
      </c>
      <c r="S194" s="94" t="s">
        <v>41</v>
      </c>
      <c r="T194" s="94" t="s">
        <v>41</v>
      </c>
      <c r="U194" s="94" t="s">
        <v>41</v>
      </c>
      <c r="V194" s="94" t="s">
        <v>41</v>
      </c>
      <c r="W194" s="94" t="s">
        <v>41</v>
      </c>
      <c r="X194" s="94" t="s">
        <v>41</v>
      </c>
      <c r="Y194" s="94" t="s">
        <v>41</v>
      </c>
      <c r="Z194" s="95" t="s">
        <v>41</v>
      </c>
      <c r="AA194" s="11">
        <v>0</v>
      </c>
      <c r="AB194" s="247" t="s">
        <v>2356</v>
      </c>
      <c r="AC194" s="244"/>
      <c r="AD194" s="244"/>
      <c r="AE194" s="244"/>
      <c r="AF194" s="244" t="s">
        <v>2253</v>
      </c>
    </row>
    <row r="195" spans="1:32" ht="27.6" x14ac:dyDescent="0.25">
      <c r="A195" s="223" t="s">
        <v>2357</v>
      </c>
      <c r="B195" s="228" t="s">
        <v>2358</v>
      </c>
      <c r="C195" s="223" t="s">
        <v>2287</v>
      </c>
      <c r="D195" s="223" t="s">
        <v>1757</v>
      </c>
      <c r="E195" s="223">
        <v>736</v>
      </c>
      <c r="F195" s="223" t="s">
        <v>1856</v>
      </c>
      <c r="G195" s="223" t="s">
        <v>1749</v>
      </c>
      <c r="H195" s="223" t="s">
        <v>1750</v>
      </c>
      <c r="I195" s="223" t="s">
        <v>1751</v>
      </c>
      <c r="J195" s="225" t="s">
        <v>41</v>
      </c>
      <c r="K195" s="94" t="s">
        <v>41</v>
      </c>
      <c r="L195" s="94" t="s">
        <v>41</v>
      </c>
      <c r="M195" s="94" t="s">
        <v>10</v>
      </c>
      <c r="N195" s="94" t="s">
        <v>41</v>
      </c>
      <c r="O195" s="94" t="s">
        <v>41</v>
      </c>
      <c r="P195" s="94" t="s">
        <v>41</v>
      </c>
      <c r="Q195" s="94" t="s">
        <v>41</v>
      </c>
      <c r="R195" s="94" t="s">
        <v>41</v>
      </c>
      <c r="S195" s="94" t="s">
        <v>41</v>
      </c>
      <c r="T195" s="94" t="s">
        <v>41</v>
      </c>
      <c r="U195" s="94" t="s">
        <v>41</v>
      </c>
      <c r="V195" s="94" t="s">
        <v>41</v>
      </c>
      <c r="W195" s="94" t="s">
        <v>41</v>
      </c>
      <c r="X195" s="94" t="s">
        <v>41</v>
      </c>
      <c r="Y195" s="94" t="s">
        <v>41</v>
      </c>
      <c r="Z195" s="95" t="s">
        <v>41</v>
      </c>
      <c r="AA195" s="11">
        <v>0</v>
      </c>
      <c r="AB195" s="247" t="s">
        <v>2356</v>
      </c>
      <c r="AC195" s="244"/>
      <c r="AD195" s="244"/>
      <c r="AE195" s="244"/>
      <c r="AF195" s="244" t="s">
        <v>2253</v>
      </c>
    </row>
    <row r="196" spans="1:32" ht="69" x14ac:dyDescent="0.25">
      <c r="A196" s="223" t="s">
        <v>2359</v>
      </c>
      <c r="B196" s="228" t="s">
        <v>2360</v>
      </c>
      <c r="C196" s="223" t="s">
        <v>2287</v>
      </c>
      <c r="D196" s="223" t="s">
        <v>1757</v>
      </c>
      <c r="E196" s="223">
        <v>736</v>
      </c>
      <c r="F196" s="223" t="s">
        <v>1856</v>
      </c>
      <c r="G196" s="223" t="s">
        <v>1749</v>
      </c>
      <c r="H196" s="223" t="s">
        <v>1750</v>
      </c>
      <c r="I196" s="223" t="s">
        <v>1751</v>
      </c>
      <c r="J196" s="225" t="s">
        <v>41</v>
      </c>
      <c r="K196" s="94" t="s">
        <v>41</v>
      </c>
      <c r="L196" s="94" t="s">
        <v>41</v>
      </c>
      <c r="M196" s="94" t="s">
        <v>10</v>
      </c>
      <c r="N196" s="94" t="s">
        <v>41</v>
      </c>
      <c r="O196" s="94" t="s">
        <v>41</v>
      </c>
      <c r="P196" s="94" t="s">
        <v>41</v>
      </c>
      <c r="Q196" s="94" t="s">
        <v>14</v>
      </c>
      <c r="R196" s="94" t="s">
        <v>41</v>
      </c>
      <c r="S196" s="94" t="s">
        <v>41</v>
      </c>
      <c r="T196" s="94" t="s">
        <v>41</v>
      </c>
      <c r="U196" s="94" t="s">
        <v>41</v>
      </c>
      <c r="V196" s="94" t="s">
        <v>41</v>
      </c>
      <c r="W196" s="94" t="s">
        <v>41</v>
      </c>
      <c r="X196" s="94" t="s">
        <v>41</v>
      </c>
      <c r="Y196" s="94" t="s">
        <v>41</v>
      </c>
      <c r="Z196" s="95" t="s">
        <v>41</v>
      </c>
      <c r="AA196" s="11">
        <v>0</v>
      </c>
      <c r="AB196" s="247" t="s">
        <v>2361</v>
      </c>
      <c r="AC196" s="244"/>
      <c r="AD196" s="244"/>
      <c r="AE196" s="244"/>
      <c r="AF196" s="244" t="s">
        <v>2253</v>
      </c>
    </row>
    <row r="197" spans="1:32" ht="58.5" customHeight="1" x14ac:dyDescent="0.25">
      <c r="A197" s="223" t="s">
        <v>2362</v>
      </c>
      <c r="B197" s="228" t="s">
        <v>2363</v>
      </c>
      <c r="C197" s="223" t="s">
        <v>2364</v>
      </c>
      <c r="D197" s="223" t="s">
        <v>1747</v>
      </c>
      <c r="E197" s="223">
        <v>797</v>
      </c>
      <c r="F197" s="223" t="s">
        <v>1805</v>
      </c>
      <c r="G197" s="223" t="s">
        <v>1749</v>
      </c>
      <c r="H197" s="223" t="s">
        <v>1750</v>
      </c>
      <c r="I197" s="223" t="s">
        <v>1751</v>
      </c>
      <c r="J197" s="225" t="s">
        <v>41</v>
      </c>
      <c r="K197" s="94" t="s">
        <v>41</v>
      </c>
      <c r="L197" s="94" t="s">
        <v>41</v>
      </c>
      <c r="M197" s="94" t="s">
        <v>41</v>
      </c>
      <c r="N197" s="94" t="s">
        <v>41</v>
      </c>
      <c r="O197" s="94" t="s">
        <v>41</v>
      </c>
      <c r="P197" s="94" t="s">
        <v>41</v>
      </c>
      <c r="Q197" s="94" t="s">
        <v>41</v>
      </c>
      <c r="R197" s="94" t="s">
        <v>15</v>
      </c>
      <c r="S197" s="94" t="s">
        <v>41</v>
      </c>
      <c r="T197" s="94" t="s">
        <v>41</v>
      </c>
      <c r="U197" s="94" t="s">
        <v>41</v>
      </c>
      <c r="V197" s="94" t="s">
        <v>41</v>
      </c>
      <c r="W197" s="94" t="s">
        <v>41</v>
      </c>
      <c r="X197" s="94" t="s">
        <v>41</v>
      </c>
      <c r="Y197" s="94" t="s">
        <v>41</v>
      </c>
      <c r="Z197" s="95" t="s">
        <v>41</v>
      </c>
      <c r="AA197" s="11">
        <v>0</v>
      </c>
      <c r="AB197" s="247" t="s">
        <v>2365</v>
      </c>
      <c r="AC197" s="244"/>
      <c r="AD197" s="244"/>
      <c r="AE197" s="244"/>
      <c r="AF197" s="244" t="s">
        <v>2253</v>
      </c>
    </row>
    <row r="198" spans="1:32" ht="27.6" x14ac:dyDescent="0.25">
      <c r="A198" s="223" t="s">
        <v>2366</v>
      </c>
      <c r="B198" s="228" t="s">
        <v>2367</v>
      </c>
      <c r="C198" s="223" t="s">
        <v>2364</v>
      </c>
      <c r="D198" s="223" t="s">
        <v>1747</v>
      </c>
      <c r="E198" s="223">
        <v>797</v>
      </c>
      <c r="F198" s="223" t="s">
        <v>1805</v>
      </c>
      <c r="G198" s="223" t="s">
        <v>1749</v>
      </c>
      <c r="H198" s="223" t="s">
        <v>1750</v>
      </c>
      <c r="I198" s="223" t="s">
        <v>1751</v>
      </c>
      <c r="J198" s="225" t="s">
        <v>41</v>
      </c>
      <c r="K198" s="94" t="s">
        <v>41</v>
      </c>
      <c r="L198" s="94" t="s">
        <v>41</v>
      </c>
      <c r="M198" s="94" t="s">
        <v>41</v>
      </c>
      <c r="N198" s="94" t="s">
        <v>41</v>
      </c>
      <c r="O198" s="94" t="s">
        <v>41</v>
      </c>
      <c r="P198" s="94" t="s">
        <v>41</v>
      </c>
      <c r="Q198" s="94" t="s">
        <v>41</v>
      </c>
      <c r="R198" s="94" t="s">
        <v>41</v>
      </c>
      <c r="S198" s="94" t="s">
        <v>41</v>
      </c>
      <c r="T198" s="94" t="s">
        <v>41</v>
      </c>
      <c r="U198" s="94" t="s">
        <v>41</v>
      </c>
      <c r="V198" s="94" t="s">
        <v>41</v>
      </c>
      <c r="W198" s="94" t="s">
        <v>41</v>
      </c>
      <c r="X198" s="94" t="s">
        <v>41</v>
      </c>
      <c r="Y198" s="94" t="s">
        <v>22</v>
      </c>
      <c r="Z198" s="95" t="s">
        <v>41</v>
      </c>
      <c r="AA198" s="11">
        <v>0</v>
      </c>
      <c r="AB198" s="247" t="s">
        <v>2368</v>
      </c>
      <c r="AC198" s="244"/>
      <c r="AD198" s="244"/>
      <c r="AE198" s="244"/>
      <c r="AF198" s="244" t="s">
        <v>2253</v>
      </c>
    </row>
    <row r="199" spans="1:32" ht="55.2" x14ac:dyDescent="0.25">
      <c r="A199" s="223" t="s">
        <v>2369</v>
      </c>
      <c r="B199" s="228" t="s">
        <v>2370</v>
      </c>
      <c r="C199" s="223" t="s">
        <v>2364</v>
      </c>
      <c r="D199" s="223" t="s">
        <v>1747</v>
      </c>
      <c r="E199" s="223">
        <v>797</v>
      </c>
      <c r="F199" s="223" t="s">
        <v>1805</v>
      </c>
      <c r="G199" s="223" t="s">
        <v>1749</v>
      </c>
      <c r="H199" s="223" t="s">
        <v>1750</v>
      </c>
      <c r="I199" s="223" t="s">
        <v>1751</v>
      </c>
      <c r="J199" s="225" t="s">
        <v>41</v>
      </c>
      <c r="K199" s="94" t="s">
        <v>41</v>
      </c>
      <c r="L199" s="94" t="s">
        <v>41</v>
      </c>
      <c r="M199" s="94" t="s">
        <v>41</v>
      </c>
      <c r="N199" s="94" t="s">
        <v>41</v>
      </c>
      <c r="O199" s="94" t="s">
        <v>41</v>
      </c>
      <c r="P199" s="94" t="s">
        <v>41</v>
      </c>
      <c r="Q199" s="94" t="s">
        <v>41</v>
      </c>
      <c r="R199" s="94" t="s">
        <v>41</v>
      </c>
      <c r="S199" s="94" t="s">
        <v>41</v>
      </c>
      <c r="T199" s="94" t="s">
        <v>41</v>
      </c>
      <c r="U199" s="94" t="s">
        <v>41</v>
      </c>
      <c r="V199" s="94" t="s">
        <v>41</v>
      </c>
      <c r="W199" s="94" t="s">
        <v>41</v>
      </c>
      <c r="X199" s="94" t="s">
        <v>41</v>
      </c>
      <c r="Y199" s="94" t="s">
        <v>22</v>
      </c>
      <c r="Z199" s="95" t="s">
        <v>23</v>
      </c>
      <c r="AA199" s="11">
        <v>0</v>
      </c>
      <c r="AB199" s="247" t="s">
        <v>2371</v>
      </c>
      <c r="AC199" s="244"/>
      <c r="AD199" s="244"/>
      <c r="AE199" s="244"/>
      <c r="AF199" s="244" t="s">
        <v>2253</v>
      </c>
    </row>
    <row r="200" spans="1:32" ht="27.6" x14ac:dyDescent="0.25">
      <c r="A200" s="223" t="s">
        <v>2372</v>
      </c>
      <c r="B200" s="228" t="s">
        <v>2373</v>
      </c>
      <c r="C200" s="223" t="s">
        <v>2364</v>
      </c>
      <c r="D200" s="223" t="s">
        <v>1747</v>
      </c>
      <c r="E200" s="223">
        <v>797</v>
      </c>
      <c r="F200" s="223" t="s">
        <v>1805</v>
      </c>
      <c r="G200" s="223" t="s">
        <v>1749</v>
      </c>
      <c r="H200" s="223" t="s">
        <v>1750</v>
      </c>
      <c r="I200" s="223" t="s">
        <v>1751</v>
      </c>
      <c r="J200" s="225" t="s">
        <v>41</v>
      </c>
      <c r="K200" s="94" t="s">
        <v>41</v>
      </c>
      <c r="L200" s="94" t="s">
        <v>41</v>
      </c>
      <c r="M200" s="94" t="s">
        <v>41</v>
      </c>
      <c r="N200" s="94" t="s">
        <v>41</v>
      </c>
      <c r="O200" s="94" t="s">
        <v>41</v>
      </c>
      <c r="P200" s="94" t="s">
        <v>41</v>
      </c>
      <c r="Q200" s="94" t="s">
        <v>41</v>
      </c>
      <c r="R200" s="94" t="s">
        <v>15</v>
      </c>
      <c r="S200" s="94" t="s">
        <v>41</v>
      </c>
      <c r="T200" s="94" t="s">
        <v>41</v>
      </c>
      <c r="U200" s="94" t="s">
        <v>41</v>
      </c>
      <c r="V200" s="94" t="s">
        <v>41</v>
      </c>
      <c r="W200" s="94" t="s">
        <v>41</v>
      </c>
      <c r="X200" s="94" t="s">
        <v>41</v>
      </c>
      <c r="Y200" s="94" t="s">
        <v>41</v>
      </c>
      <c r="Z200" s="95" t="s">
        <v>41</v>
      </c>
      <c r="AA200" s="11">
        <v>0</v>
      </c>
      <c r="AB200" s="247" t="s">
        <v>2374</v>
      </c>
      <c r="AC200" s="244"/>
      <c r="AD200" s="244"/>
      <c r="AE200" s="244"/>
      <c r="AF200" s="244" t="s">
        <v>2253</v>
      </c>
    </row>
    <row r="201" spans="1:32" ht="27.6" x14ac:dyDescent="0.25">
      <c r="A201" s="223" t="s">
        <v>2375</v>
      </c>
      <c r="B201" s="228" t="s">
        <v>2376</v>
      </c>
      <c r="C201" s="223" t="s">
        <v>2364</v>
      </c>
      <c r="D201" s="223" t="s">
        <v>1747</v>
      </c>
      <c r="E201" s="223">
        <v>797</v>
      </c>
      <c r="F201" s="223" t="s">
        <v>1805</v>
      </c>
      <c r="G201" s="223" t="s">
        <v>1749</v>
      </c>
      <c r="H201" s="223" t="s">
        <v>1750</v>
      </c>
      <c r="I201" s="223" t="s">
        <v>1751</v>
      </c>
      <c r="J201" s="225" t="s">
        <v>41</v>
      </c>
      <c r="K201" s="94" t="s">
        <v>41</v>
      </c>
      <c r="L201" s="94" t="s">
        <v>41</v>
      </c>
      <c r="M201" s="94" t="s">
        <v>41</v>
      </c>
      <c r="N201" s="94" t="s">
        <v>41</v>
      </c>
      <c r="O201" s="94" t="s">
        <v>41</v>
      </c>
      <c r="P201" s="94" t="s">
        <v>41</v>
      </c>
      <c r="Q201" s="94" t="s">
        <v>41</v>
      </c>
      <c r="R201" s="94" t="s">
        <v>41</v>
      </c>
      <c r="S201" s="94" t="s">
        <v>41</v>
      </c>
      <c r="T201" s="94" t="s">
        <v>41</v>
      </c>
      <c r="U201" s="94" t="s">
        <v>41</v>
      </c>
      <c r="V201" s="94" t="s">
        <v>41</v>
      </c>
      <c r="W201" s="94" t="s">
        <v>41</v>
      </c>
      <c r="X201" s="94" t="s">
        <v>41</v>
      </c>
      <c r="Y201" s="94" t="s">
        <v>22</v>
      </c>
      <c r="Z201" s="95" t="s">
        <v>41</v>
      </c>
      <c r="AA201" s="11">
        <v>0</v>
      </c>
      <c r="AB201" s="247" t="s">
        <v>2377</v>
      </c>
      <c r="AC201" s="244"/>
      <c r="AD201" s="244"/>
      <c r="AE201" s="244"/>
      <c r="AF201" s="244" t="s">
        <v>2253</v>
      </c>
    </row>
    <row r="202" spans="1:32" ht="55.2" x14ac:dyDescent="0.25">
      <c r="A202" s="223" t="s">
        <v>2378</v>
      </c>
      <c r="B202" s="228" t="s">
        <v>2379</v>
      </c>
      <c r="C202" s="223" t="s">
        <v>2364</v>
      </c>
      <c r="D202" s="223" t="s">
        <v>1757</v>
      </c>
      <c r="E202" s="223">
        <v>797</v>
      </c>
      <c r="F202" s="223" t="s">
        <v>1805</v>
      </c>
      <c r="G202" s="223" t="s">
        <v>1749</v>
      </c>
      <c r="H202" s="223" t="s">
        <v>1750</v>
      </c>
      <c r="I202" s="223" t="s">
        <v>1751</v>
      </c>
      <c r="J202" s="225" t="s">
        <v>41</v>
      </c>
      <c r="K202" s="94" t="s">
        <v>41</v>
      </c>
      <c r="L202" s="94" t="s">
        <v>41</v>
      </c>
      <c r="M202" s="94" t="s">
        <v>41</v>
      </c>
      <c r="N202" s="94" t="s">
        <v>41</v>
      </c>
      <c r="O202" s="94" t="s">
        <v>41</v>
      </c>
      <c r="P202" s="94" t="s">
        <v>41</v>
      </c>
      <c r="Q202" s="94" t="s">
        <v>41</v>
      </c>
      <c r="R202" s="94" t="s">
        <v>41</v>
      </c>
      <c r="S202" s="94" t="s">
        <v>41</v>
      </c>
      <c r="T202" s="94" t="s">
        <v>41</v>
      </c>
      <c r="U202" s="94" t="s">
        <v>41</v>
      </c>
      <c r="V202" s="94" t="s">
        <v>41</v>
      </c>
      <c r="W202" s="94" t="s">
        <v>41</v>
      </c>
      <c r="X202" s="94" t="s">
        <v>41</v>
      </c>
      <c r="Y202" s="94" t="s">
        <v>22</v>
      </c>
      <c r="Z202" s="95" t="s">
        <v>23</v>
      </c>
      <c r="AA202" s="11">
        <v>0</v>
      </c>
      <c r="AB202" s="247" t="s">
        <v>2380</v>
      </c>
      <c r="AC202" s="244"/>
      <c r="AD202" s="244"/>
      <c r="AE202" s="244"/>
      <c r="AF202" s="244" t="s">
        <v>2253</v>
      </c>
    </row>
    <row r="203" spans="1:32" ht="55.2" x14ac:dyDescent="0.25">
      <c r="A203" s="223" t="s">
        <v>2381</v>
      </c>
      <c r="B203" s="228" t="s">
        <v>2382</v>
      </c>
      <c r="C203" s="223" t="s">
        <v>2364</v>
      </c>
      <c r="D203" s="223" t="s">
        <v>1757</v>
      </c>
      <c r="E203" s="223">
        <v>797</v>
      </c>
      <c r="F203" s="223" t="s">
        <v>1805</v>
      </c>
      <c r="G203" s="223" t="s">
        <v>1749</v>
      </c>
      <c r="H203" s="223" t="s">
        <v>1750</v>
      </c>
      <c r="I203" s="223" t="s">
        <v>1751</v>
      </c>
      <c r="J203" s="225" t="s">
        <v>41</v>
      </c>
      <c r="K203" s="94" t="s">
        <v>41</v>
      </c>
      <c r="L203" s="94" t="s">
        <v>41</v>
      </c>
      <c r="M203" s="94" t="s">
        <v>10</v>
      </c>
      <c r="N203" s="94" t="s">
        <v>41</v>
      </c>
      <c r="O203" s="94" t="s">
        <v>41</v>
      </c>
      <c r="P203" s="94" t="s">
        <v>41</v>
      </c>
      <c r="Q203" s="94" t="s">
        <v>41</v>
      </c>
      <c r="R203" s="94" t="s">
        <v>41</v>
      </c>
      <c r="S203" s="94" t="s">
        <v>41</v>
      </c>
      <c r="T203" s="94" t="s">
        <v>41</v>
      </c>
      <c r="U203" s="94" t="s">
        <v>41</v>
      </c>
      <c r="V203" s="94" t="s">
        <v>41</v>
      </c>
      <c r="W203" s="94" t="s">
        <v>41</v>
      </c>
      <c r="X203" s="94" t="s">
        <v>41</v>
      </c>
      <c r="Y203" s="94" t="s">
        <v>41</v>
      </c>
      <c r="Z203" s="95" t="s">
        <v>23</v>
      </c>
      <c r="AA203" s="11">
        <v>0</v>
      </c>
      <c r="AB203" s="247" t="s">
        <v>2383</v>
      </c>
      <c r="AC203" s="244"/>
      <c r="AD203" s="244"/>
      <c r="AE203" s="244"/>
      <c r="AF203" s="244" t="s">
        <v>2253</v>
      </c>
    </row>
    <row r="204" spans="1:32" ht="96.6" x14ac:dyDescent="0.25">
      <c r="A204" s="223" t="s">
        <v>2384</v>
      </c>
      <c r="B204" s="228" t="s">
        <v>2385</v>
      </c>
      <c r="C204" s="223" t="s">
        <v>2364</v>
      </c>
      <c r="D204" s="223" t="s">
        <v>1757</v>
      </c>
      <c r="E204" s="223">
        <v>797</v>
      </c>
      <c r="F204" s="223" t="s">
        <v>1805</v>
      </c>
      <c r="G204" s="223" t="s">
        <v>1749</v>
      </c>
      <c r="H204" s="223" t="s">
        <v>1750</v>
      </c>
      <c r="I204" s="223" t="s">
        <v>1751</v>
      </c>
      <c r="J204" s="225" t="s">
        <v>41</v>
      </c>
      <c r="K204" s="94" t="s">
        <v>41</v>
      </c>
      <c r="L204" s="94" t="s">
        <v>41</v>
      </c>
      <c r="M204" s="94" t="s">
        <v>10</v>
      </c>
      <c r="N204" s="94" t="s">
        <v>41</v>
      </c>
      <c r="O204" s="94" t="s">
        <v>41</v>
      </c>
      <c r="P204" s="94" t="s">
        <v>41</v>
      </c>
      <c r="Q204" s="94" t="s">
        <v>41</v>
      </c>
      <c r="R204" s="94" t="s">
        <v>41</v>
      </c>
      <c r="S204" s="94" t="s">
        <v>41</v>
      </c>
      <c r="T204" s="94" t="s">
        <v>41</v>
      </c>
      <c r="U204" s="94" t="s">
        <v>41</v>
      </c>
      <c r="V204" s="94" t="s">
        <v>41</v>
      </c>
      <c r="W204" s="94" t="s">
        <v>41</v>
      </c>
      <c r="X204" s="94" t="s">
        <v>41</v>
      </c>
      <c r="Y204" s="94" t="s">
        <v>22</v>
      </c>
      <c r="Z204" s="95" t="s">
        <v>23</v>
      </c>
      <c r="AA204" s="11">
        <v>0</v>
      </c>
      <c r="AB204" s="247" t="s">
        <v>2386</v>
      </c>
      <c r="AC204" s="244"/>
      <c r="AD204" s="244"/>
      <c r="AE204" s="244"/>
      <c r="AF204" s="244" t="s">
        <v>2253</v>
      </c>
    </row>
    <row r="205" spans="1:32" ht="82.8" x14ac:dyDescent="0.25">
      <c r="A205" s="223" t="s">
        <v>2387</v>
      </c>
      <c r="B205" s="228" t="s">
        <v>2388</v>
      </c>
      <c r="C205" s="223" t="s">
        <v>2364</v>
      </c>
      <c r="D205" s="223" t="s">
        <v>1757</v>
      </c>
      <c r="E205" s="223">
        <v>797</v>
      </c>
      <c r="F205" s="223" t="s">
        <v>1805</v>
      </c>
      <c r="G205" s="223" t="s">
        <v>1749</v>
      </c>
      <c r="H205" s="223" t="s">
        <v>1750</v>
      </c>
      <c r="I205" s="223" t="s">
        <v>1751</v>
      </c>
      <c r="J205" s="225" t="s">
        <v>41</v>
      </c>
      <c r="K205" s="94" t="s">
        <v>41</v>
      </c>
      <c r="L205" s="94" t="s">
        <v>41</v>
      </c>
      <c r="M205" s="94" t="s">
        <v>41</v>
      </c>
      <c r="N205" s="94" t="s">
        <v>41</v>
      </c>
      <c r="O205" s="94" t="s">
        <v>41</v>
      </c>
      <c r="P205" s="94" t="s">
        <v>41</v>
      </c>
      <c r="Q205" s="94" t="s">
        <v>41</v>
      </c>
      <c r="R205" s="94" t="s">
        <v>15</v>
      </c>
      <c r="S205" s="94" t="s">
        <v>41</v>
      </c>
      <c r="T205" s="94" t="s">
        <v>41</v>
      </c>
      <c r="U205" s="94" t="s">
        <v>41</v>
      </c>
      <c r="V205" s="94" t="s">
        <v>41</v>
      </c>
      <c r="W205" s="94" t="s">
        <v>41</v>
      </c>
      <c r="X205" s="94" t="s">
        <v>41</v>
      </c>
      <c r="Y205" s="94" t="s">
        <v>22</v>
      </c>
      <c r="Z205" s="95" t="s">
        <v>23</v>
      </c>
      <c r="AA205" s="11">
        <v>0</v>
      </c>
      <c r="AB205" s="247" t="s">
        <v>2389</v>
      </c>
      <c r="AC205" s="244"/>
      <c r="AD205" s="244"/>
      <c r="AE205" s="244"/>
      <c r="AF205" s="244" t="s">
        <v>2253</v>
      </c>
    </row>
    <row r="206" spans="1:32" ht="82.8" x14ac:dyDescent="0.25">
      <c r="A206" s="259" t="s">
        <v>2390</v>
      </c>
      <c r="B206" s="260" t="s">
        <v>2391</v>
      </c>
      <c r="C206" s="259" t="s">
        <v>2364</v>
      </c>
      <c r="D206" s="259" t="s">
        <v>1757</v>
      </c>
      <c r="E206" s="259">
        <v>797</v>
      </c>
      <c r="F206" s="259" t="s">
        <v>1805</v>
      </c>
      <c r="G206" s="259" t="s">
        <v>1749</v>
      </c>
      <c r="H206" s="259" t="s">
        <v>1750</v>
      </c>
      <c r="I206" s="259" t="s">
        <v>1751</v>
      </c>
      <c r="J206" s="261" t="s">
        <v>41</v>
      </c>
      <c r="K206" s="262" t="s">
        <v>41</v>
      </c>
      <c r="L206" s="262" t="s">
        <v>41</v>
      </c>
      <c r="M206" s="262" t="s">
        <v>41</v>
      </c>
      <c r="N206" s="262" t="s">
        <v>41</v>
      </c>
      <c r="O206" s="262" t="s">
        <v>41</v>
      </c>
      <c r="P206" s="262" t="s">
        <v>41</v>
      </c>
      <c r="Q206" s="262" t="s">
        <v>41</v>
      </c>
      <c r="R206" s="262" t="s">
        <v>15</v>
      </c>
      <c r="S206" s="262" t="s">
        <v>41</v>
      </c>
      <c r="T206" s="262" t="s">
        <v>41</v>
      </c>
      <c r="U206" s="262" t="s">
        <v>41</v>
      </c>
      <c r="V206" s="262" t="s">
        <v>41</v>
      </c>
      <c r="W206" s="262" t="s">
        <v>41</v>
      </c>
      <c r="X206" s="262" t="s">
        <v>41</v>
      </c>
      <c r="Y206" s="262" t="s">
        <v>22</v>
      </c>
      <c r="Z206" s="263" t="s">
        <v>23</v>
      </c>
      <c r="AA206" s="11">
        <v>0</v>
      </c>
      <c r="AB206" s="264" t="s">
        <v>2392</v>
      </c>
      <c r="AC206" s="265"/>
      <c r="AD206" s="265"/>
      <c r="AE206" s="265"/>
      <c r="AF206" s="265" t="s">
        <v>2253</v>
      </c>
    </row>
    <row r="207" spans="1:32" ht="27.6" x14ac:dyDescent="0.25">
      <c r="A207" s="102" t="s">
        <v>2015</v>
      </c>
      <c r="B207" s="102" t="s">
        <v>2030</v>
      </c>
      <c r="C207" s="102" t="s">
        <v>2393</v>
      </c>
      <c r="D207" s="266" t="s">
        <v>1747</v>
      </c>
      <c r="E207" s="266">
        <v>777</v>
      </c>
      <c r="F207" s="266" t="s">
        <v>1856</v>
      </c>
      <c r="G207" s="266" t="s">
        <v>1749</v>
      </c>
      <c r="H207" s="266" t="s">
        <v>1750</v>
      </c>
      <c r="I207" s="266" t="s">
        <v>1751</v>
      </c>
      <c r="J207" s="94" t="s">
        <v>41</v>
      </c>
      <c r="K207" s="94" t="s">
        <v>41</v>
      </c>
      <c r="L207" s="94" t="s">
        <v>41</v>
      </c>
      <c r="M207" s="94" t="s">
        <v>10</v>
      </c>
      <c r="N207" s="94" t="s">
        <v>41</v>
      </c>
      <c r="O207" s="94" t="s">
        <v>41</v>
      </c>
      <c r="P207" s="94" t="s">
        <v>41</v>
      </c>
      <c r="Q207" s="94" t="s">
        <v>41</v>
      </c>
      <c r="R207" s="94" t="s">
        <v>41</v>
      </c>
      <c r="S207" s="94" t="s">
        <v>41</v>
      </c>
      <c r="T207" s="94" t="s">
        <v>41</v>
      </c>
      <c r="U207" s="94" t="s">
        <v>41</v>
      </c>
      <c r="V207" s="94" t="s">
        <v>41</v>
      </c>
      <c r="W207" s="94" t="s">
        <v>41</v>
      </c>
      <c r="X207" s="94" t="s">
        <v>41</v>
      </c>
      <c r="Y207" s="94" t="s">
        <v>41</v>
      </c>
      <c r="Z207" s="95" t="s">
        <v>41</v>
      </c>
      <c r="AA207" s="102">
        <v>0</v>
      </c>
      <c r="AB207" s="267" t="s">
        <v>2394</v>
      </c>
      <c r="AC207" s="102"/>
      <c r="AD207" s="102"/>
      <c r="AE207" s="102"/>
      <c r="AF207" s="102" t="s">
        <v>2253</v>
      </c>
    </row>
    <row r="208" spans="1:32" ht="41.4" x14ac:dyDescent="0.25">
      <c r="A208" s="102" t="s">
        <v>2395</v>
      </c>
      <c r="B208" s="102" t="s">
        <v>2396</v>
      </c>
      <c r="C208" s="102" t="s">
        <v>2393</v>
      </c>
      <c r="D208" s="266" t="s">
        <v>1863</v>
      </c>
      <c r="E208" s="266">
        <v>777</v>
      </c>
      <c r="F208" s="266" t="s">
        <v>1856</v>
      </c>
      <c r="G208" s="266" t="s">
        <v>1749</v>
      </c>
      <c r="H208" s="266" t="s">
        <v>1750</v>
      </c>
      <c r="I208" s="266" t="s">
        <v>1751</v>
      </c>
      <c r="J208" s="94" t="s">
        <v>41</v>
      </c>
      <c r="K208" s="94" t="s">
        <v>41</v>
      </c>
      <c r="L208" s="94" t="s">
        <v>41</v>
      </c>
      <c r="M208" s="94" t="s">
        <v>10</v>
      </c>
      <c r="N208" s="94" t="s">
        <v>41</v>
      </c>
      <c r="O208" s="94" t="s">
        <v>41</v>
      </c>
      <c r="P208" s="94" t="s">
        <v>41</v>
      </c>
      <c r="Q208" s="94" t="s">
        <v>41</v>
      </c>
      <c r="R208" s="94" t="s">
        <v>41</v>
      </c>
      <c r="S208" s="94" t="s">
        <v>41</v>
      </c>
      <c r="T208" s="94" t="s">
        <v>41</v>
      </c>
      <c r="U208" s="94" t="s">
        <v>41</v>
      </c>
      <c r="V208" s="94" t="s">
        <v>41</v>
      </c>
      <c r="W208" s="94" t="s">
        <v>41</v>
      </c>
      <c r="X208" s="94" t="s">
        <v>41</v>
      </c>
      <c r="Y208" s="94" t="s">
        <v>41</v>
      </c>
      <c r="Z208" s="95" t="s">
        <v>41</v>
      </c>
      <c r="AA208" s="102">
        <v>0</v>
      </c>
      <c r="AB208" s="267" t="s">
        <v>2397</v>
      </c>
      <c r="AC208" s="102"/>
      <c r="AD208" s="102"/>
      <c r="AE208" s="102"/>
      <c r="AF208" s="102" t="s">
        <v>2253</v>
      </c>
    </row>
    <row r="209" spans="1:32" ht="124.2" x14ac:dyDescent="0.25">
      <c r="A209" s="102" t="s">
        <v>2398</v>
      </c>
      <c r="B209" s="102" t="s">
        <v>2399</v>
      </c>
      <c r="C209" s="102" t="s">
        <v>2393</v>
      </c>
      <c r="D209" s="266" t="s">
        <v>1757</v>
      </c>
      <c r="E209" s="266">
        <v>777</v>
      </c>
      <c r="F209" s="266" t="s">
        <v>1856</v>
      </c>
      <c r="G209" s="266" t="s">
        <v>1749</v>
      </c>
      <c r="H209" s="266" t="s">
        <v>1750</v>
      </c>
      <c r="I209" s="266" t="s">
        <v>1751</v>
      </c>
      <c r="J209" s="94" t="s">
        <v>41</v>
      </c>
      <c r="K209" s="94" t="s">
        <v>41</v>
      </c>
      <c r="L209" s="94" t="s">
        <v>41</v>
      </c>
      <c r="M209" s="94" t="s">
        <v>10</v>
      </c>
      <c r="N209" s="94" t="s">
        <v>41</v>
      </c>
      <c r="O209" s="94" t="s">
        <v>41</v>
      </c>
      <c r="P209" s="94" t="s">
        <v>41</v>
      </c>
      <c r="Q209" s="94" t="s">
        <v>41</v>
      </c>
      <c r="R209" s="94" t="s">
        <v>41</v>
      </c>
      <c r="S209" s="94" t="s">
        <v>16</v>
      </c>
      <c r="T209" s="94" t="s">
        <v>41</v>
      </c>
      <c r="U209" s="94" t="s">
        <v>41</v>
      </c>
      <c r="V209" s="94" t="s">
        <v>41</v>
      </c>
      <c r="W209" s="94" t="s">
        <v>41</v>
      </c>
      <c r="X209" s="94" t="s">
        <v>21</v>
      </c>
      <c r="Y209" s="94" t="s">
        <v>41</v>
      </c>
      <c r="Z209" s="95" t="s">
        <v>41</v>
      </c>
      <c r="AA209" s="102">
        <v>0</v>
      </c>
      <c r="AB209" s="267" t="s">
        <v>2400</v>
      </c>
      <c r="AC209" s="102"/>
      <c r="AD209" s="102"/>
      <c r="AE209" s="102"/>
      <c r="AF209" s="102" t="s">
        <v>2253</v>
      </c>
    </row>
    <row r="210" spans="1:32" ht="96.6" x14ac:dyDescent="0.25">
      <c r="A210" s="102" t="s">
        <v>2401</v>
      </c>
      <c r="B210" s="102" t="s">
        <v>2402</v>
      </c>
      <c r="C210" s="102" t="s">
        <v>2393</v>
      </c>
      <c r="D210" s="266" t="s">
        <v>1757</v>
      </c>
      <c r="E210" s="266">
        <v>777</v>
      </c>
      <c r="F210" s="266" t="s">
        <v>1856</v>
      </c>
      <c r="G210" s="266" t="s">
        <v>1749</v>
      </c>
      <c r="H210" s="266" t="s">
        <v>1750</v>
      </c>
      <c r="I210" s="266" t="s">
        <v>1751</v>
      </c>
      <c r="J210" s="94" t="s">
        <v>41</v>
      </c>
      <c r="K210" s="94" t="s">
        <v>8</v>
      </c>
      <c r="L210" s="94" t="s">
        <v>41</v>
      </c>
      <c r="M210" s="94" t="s">
        <v>10</v>
      </c>
      <c r="N210" s="94" t="s">
        <v>41</v>
      </c>
      <c r="O210" s="94" t="s">
        <v>41</v>
      </c>
      <c r="P210" s="94" t="s">
        <v>41</v>
      </c>
      <c r="Q210" s="94" t="s">
        <v>41</v>
      </c>
      <c r="R210" s="94" t="s">
        <v>41</v>
      </c>
      <c r="S210" s="94" t="s">
        <v>41</v>
      </c>
      <c r="T210" s="94" t="s">
        <v>41</v>
      </c>
      <c r="U210" s="94" t="s">
        <v>41</v>
      </c>
      <c r="V210" s="94" t="s">
        <v>41</v>
      </c>
      <c r="W210" s="94" t="s">
        <v>41</v>
      </c>
      <c r="X210" s="94" t="s">
        <v>41</v>
      </c>
      <c r="Y210" s="94" t="s">
        <v>41</v>
      </c>
      <c r="Z210" s="95" t="s">
        <v>41</v>
      </c>
      <c r="AA210" s="102">
        <v>0</v>
      </c>
      <c r="AB210" s="267" t="s">
        <v>2403</v>
      </c>
      <c r="AC210" s="102"/>
      <c r="AD210" s="102"/>
      <c r="AE210" s="102"/>
      <c r="AF210" s="102" t="s">
        <v>2253</v>
      </c>
    </row>
    <row r="211" spans="1:32" ht="124.2" x14ac:dyDescent="0.25">
      <c r="A211" s="102" t="s">
        <v>2404</v>
      </c>
      <c r="B211" s="102" t="s">
        <v>2405</v>
      </c>
      <c r="C211" s="102" t="s">
        <v>2393</v>
      </c>
      <c r="D211" s="266" t="s">
        <v>1747</v>
      </c>
      <c r="E211" s="266">
        <v>777</v>
      </c>
      <c r="F211" s="266" t="s">
        <v>1856</v>
      </c>
      <c r="G211" s="266" t="s">
        <v>1749</v>
      </c>
      <c r="H211" s="266" t="s">
        <v>1750</v>
      </c>
      <c r="I211" s="266" t="s">
        <v>1751</v>
      </c>
      <c r="J211" s="94" t="s">
        <v>41</v>
      </c>
      <c r="K211" s="94" t="s">
        <v>8</v>
      </c>
      <c r="L211" s="94" t="s">
        <v>41</v>
      </c>
      <c r="M211" s="94" t="s">
        <v>10</v>
      </c>
      <c r="N211" s="94" t="s">
        <v>41</v>
      </c>
      <c r="O211" s="94" t="s">
        <v>41</v>
      </c>
      <c r="P211" s="94" t="s">
        <v>41</v>
      </c>
      <c r="Q211" s="94" t="s">
        <v>41</v>
      </c>
      <c r="R211" s="94" t="s">
        <v>41</v>
      </c>
      <c r="S211" s="94" t="s">
        <v>16</v>
      </c>
      <c r="T211" s="94" t="s">
        <v>41</v>
      </c>
      <c r="U211" s="94" t="s">
        <v>41</v>
      </c>
      <c r="V211" s="94" t="s">
        <v>41</v>
      </c>
      <c r="W211" s="94" t="s">
        <v>41</v>
      </c>
      <c r="X211" s="94" t="s">
        <v>41</v>
      </c>
      <c r="Y211" s="94" t="s">
        <v>41</v>
      </c>
      <c r="Z211" s="95" t="s">
        <v>41</v>
      </c>
      <c r="AA211" s="102">
        <v>0</v>
      </c>
      <c r="AB211" s="267" t="s">
        <v>2406</v>
      </c>
      <c r="AC211" s="102"/>
      <c r="AD211" s="102"/>
      <c r="AE211" s="102"/>
      <c r="AF211" s="102" t="s">
        <v>2253</v>
      </c>
    </row>
    <row r="212" spans="1:32" ht="82.8" x14ac:dyDescent="0.25">
      <c r="A212" s="102" t="s">
        <v>2407</v>
      </c>
      <c r="B212" s="102" t="s">
        <v>2408</v>
      </c>
      <c r="C212" s="102" t="s">
        <v>2393</v>
      </c>
      <c r="D212" s="266" t="s">
        <v>1747</v>
      </c>
      <c r="E212" s="266">
        <v>777</v>
      </c>
      <c r="F212" s="266" t="s">
        <v>1856</v>
      </c>
      <c r="G212" s="266" t="s">
        <v>1749</v>
      </c>
      <c r="H212" s="266" t="s">
        <v>1750</v>
      </c>
      <c r="I212" s="266" t="s">
        <v>1751</v>
      </c>
      <c r="J212" s="94" t="s">
        <v>41</v>
      </c>
      <c r="K212" s="94" t="s">
        <v>41</v>
      </c>
      <c r="L212" s="94" t="s">
        <v>41</v>
      </c>
      <c r="M212" s="94" t="s">
        <v>10</v>
      </c>
      <c r="N212" s="94" t="s">
        <v>41</v>
      </c>
      <c r="O212" s="94" t="s">
        <v>41</v>
      </c>
      <c r="P212" s="94" t="s">
        <v>41</v>
      </c>
      <c r="Q212" s="94" t="s">
        <v>41</v>
      </c>
      <c r="R212" s="94" t="s">
        <v>41</v>
      </c>
      <c r="S212" s="94" t="s">
        <v>41</v>
      </c>
      <c r="T212" s="94" t="s">
        <v>17</v>
      </c>
      <c r="U212" s="94" t="s">
        <v>41</v>
      </c>
      <c r="V212" s="94" t="s">
        <v>41</v>
      </c>
      <c r="W212" s="94" t="s">
        <v>41</v>
      </c>
      <c r="X212" s="94" t="s">
        <v>41</v>
      </c>
      <c r="Y212" s="94" t="s">
        <v>41</v>
      </c>
      <c r="Z212" s="95" t="s">
        <v>41</v>
      </c>
      <c r="AA212" s="102">
        <v>0</v>
      </c>
      <c r="AB212" s="267" t="s">
        <v>2409</v>
      </c>
      <c r="AC212" s="102"/>
      <c r="AD212" s="102"/>
      <c r="AE212" s="102"/>
      <c r="AF212" s="102" t="s">
        <v>2253</v>
      </c>
    </row>
    <row r="213" spans="1:32" ht="124.2" x14ac:dyDescent="0.25">
      <c r="A213" s="102" t="s">
        <v>2410</v>
      </c>
      <c r="B213" s="102" t="s">
        <v>2411</v>
      </c>
      <c r="C213" s="102" t="s">
        <v>2393</v>
      </c>
      <c r="D213" s="266" t="s">
        <v>1747</v>
      </c>
      <c r="E213" s="266">
        <v>777</v>
      </c>
      <c r="F213" s="266" t="s">
        <v>1856</v>
      </c>
      <c r="G213" s="266" t="s">
        <v>1749</v>
      </c>
      <c r="H213" s="266" t="s">
        <v>1750</v>
      </c>
      <c r="I213" s="266" t="s">
        <v>1751</v>
      </c>
      <c r="J213" s="94" t="s">
        <v>41</v>
      </c>
      <c r="K213" s="94" t="s">
        <v>8</v>
      </c>
      <c r="L213" s="94" t="s">
        <v>41</v>
      </c>
      <c r="M213" s="94" t="s">
        <v>10</v>
      </c>
      <c r="N213" s="94" t="s">
        <v>41</v>
      </c>
      <c r="O213" s="94" t="s">
        <v>41</v>
      </c>
      <c r="P213" s="94" t="s">
        <v>41</v>
      </c>
      <c r="Q213" s="94" t="s">
        <v>41</v>
      </c>
      <c r="R213" s="94" t="s">
        <v>41</v>
      </c>
      <c r="S213" s="94" t="s">
        <v>16</v>
      </c>
      <c r="T213" s="94" t="s">
        <v>41</v>
      </c>
      <c r="U213" s="94" t="s">
        <v>41</v>
      </c>
      <c r="V213" s="94" t="s">
        <v>41</v>
      </c>
      <c r="W213" s="94" t="s">
        <v>41</v>
      </c>
      <c r="X213" s="94" t="s">
        <v>41</v>
      </c>
      <c r="Y213" s="94" t="s">
        <v>41</v>
      </c>
      <c r="Z213" s="95" t="s">
        <v>41</v>
      </c>
      <c r="AA213" s="102">
        <v>0</v>
      </c>
      <c r="AB213" s="267" t="s">
        <v>2412</v>
      </c>
      <c r="AC213" s="102"/>
      <c r="AD213" s="102"/>
      <c r="AE213" s="102"/>
      <c r="AF213" s="102" t="s">
        <v>2253</v>
      </c>
    </row>
    <row r="214" spans="1:32" ht="96.6" x14ac:dyDescent="0.25">
      <c r="A214" s="102" t="s">
        <v>2413</v>
      </c>
      <c r="B214" s="102" t="s">
        <v>2414</v>
      </c>
      <c r="C214" s="102" t="s">
        <v>2393</v>
      </c>
      <c r="D214" s="266" t="s">
        <v>1747</v>
      </c>
      <c r="E214" s="266">
        <v>777</v>
      </c>
      <c r="F214" s="266" t="s">
        <v>1856</v>
      </c>
      <c r="G214" s="266" t="s">
        <v>1749</v>
      </c>
      <c r="H214" s="266" t="s">
        <v>1750</v>
      </c>
      <c r="I214" s="266" t="s">
        <v>1751</v>
      </c>
      <c r="J214" s="94" t="s">
        <v>41</v>
      </c>
      <c r="K214" s="94" t="s">
        <v>41</v>
      </c>
      <c r="L214" s="94" t="s">
        <v>41</v>
      </c>
      <c r="M214" s="94" t="s">
        <v>10</v>
      </c>
      <c r="N214" s="94" t="s">
        <v>41</v>
      </c>
      <c r="O214" s="94" t="s">
        <v>41</v>
      </c>
      <c r="P214" s="94" t="s">
        <v>41</v>
      </c>
      <c r="Q214" s="94" t="s">
        <v>41</v>
      </c>
      <c r="R214" s="94" t="s">
        <v>41</v>
      </c>
      <c r="S214" s="94" t="s">
        <v>16</v>
      </c>
      <c r="T214" s="94" t="s">
        <v>41</v>
      </c>
      <c r="U214" s="94" t="s">
        <v>41</v>
      </c>
      <c r="V214" s="94" t="s">
        <v>41</v>
      </c>
      <c r="W214" s="94" t="s">
        <v>41</v>
      </c>
      <c r="X214" s="94" t="s">
        <v>21</v>
      </c>
      <c r="Y214" s="94" t="s">
        <v>41</v>
      </c>
      <c r="Z214" s="95" t="s">
        <v>41</v>
      </c>
      <c r="AA214" s="102">
        <v>0</v>
      </c>
      <c r="AB214" s="267" t="s">
        <v>2415</v>
      </c>
      <c r="AC214" s="102"/>
      <c r="AD214" s="102"/>
      <c r="AE214" s="102"/>
      <c r="AF214" s="102" t="s">
        <v>2253</v>
      </c>
    </row>
    <row r="215" spans="1:32" ht="138" x14ac:dyDescent="0.25">
      <c r="A215" s="102" t="s">
        <v>2416</v>
      </c>
      <c r="B215" s="102" t="s">
        <v>2417</v>
      </c>
      <c r="C215" s="102" t="s">
        <v>2393</v>
      </c>
      <c r="D215" s="266" t="s">
        <v>1757</v>
      </c>
      <c r="E215" s="266">
        <v>777</v>
      </c>
      <c r="F215" s="266" t="s">
        <v>1856</v>
      </c>
      <c r="G215" s="266" t="s">
        <v>1749</v>
      </c>
      <c r="H215" s="266" t="s">
        <v>1750</v>
      </c>
      <c r="I215" s="266" t="s">
        <v>1751</v>
      </c>
      <c r="J215" s="94" t="s">
        <v>41</v>
      </c>
      <c r="K215" s="94" t="s">
        <v>8</v>
      </c>
      <c r="L215" s="94" t="s">
        <v>9</v>
      </c>
      <c r="M215" s="94" t="s">
        <v>41</v>
      </c>
      <c r="N215" s="94" t="s">
        <v>41</v>
      </c>
      <c r="O215" s="94" t="s">
        <v>41</v>
      </c>
      <c r="P215" s="94" t="s">
        <v>41</v>
      </c>
      <c r="Q215" s="94" t="s">
        <v>14</v>
      </c>
      <c r="R215" s="94" t="s">
        <v>41</v>
      </c>
      <c r="S215" s="94" t="s">
        <v>16</v>
      </c>
      <c r="T215" s="94" t="s">
        <v>41</v>
      </c>
      <c r="U215" s="94" t="s">
        <v>41</v>
      </c>
      <c r="V215" s="94" t="s">
        <v>41</v>
      </c>
      <c r="W215" s="94" t="s">
        <v>41</v>
      </c>
      <c r="X215" s="94" t="s">
        <v>41</v>
      </c>
      <c r="Y215" s="94" t="s">
        <v>41</v>
      </c>
      <c r="Z215" s="95" t="s">
        <v>41</v>
      </c>
      <c r="AA215" s="102">
        <v>0</v>
      </c>
      <c r="AB215" s="267" t="s">
        <v>2418</v>
      </c>
      <c r="AC215" s="102"/>
      <c r="AD215" s="102"/>
      <c r="AE215" s="102"/>
      <c r="AF215" s="102" t="s">
        <v>2253</v>
      </c>
    </row>
    <row r="216" spans="1:32" ht="138" x14ac:dyDescent="0.25">
      <c r="A216" s="102" t="s">
        <v>2419</v>
      </c>
      <c r="B216" s="102" t="s">
        <v>2420</v>
      </c>
      <c r="C216" s="102" t="s">
        <v>2393</v>
      </c>
      <c r="D216" s="266" t="s">
        <v>1757</v>
      </c>
      <c r="E216" s="266">
        <v>777</v>
      </c>
      <c r="F216" s="266" t="s">
        <v>1856</v>
      </c>
      <c r="G216" s="266" t="s">
        <v>1749</v>
      </c>
      <c r="H216" s="266" t="s">
        <v>1750</v>
      </c>
      <c r="I216" s="266" t="s">
        <v>1751</v>
      </c>
      <c r="J216" s="94" t="s">
        <v>41</v>
      </c>
      <c r="K216" s="94" t="s">
        <v>8</v>
      </c>
      <c r="L216" s="94" t="s">
        <v>41</v>
      </c>
      <c r="M216" s="94" t="s">
        <v>10</v>
      </c>
      <c r="N216" s="94" t="s">
        <v>41</v>
      </c>
      <c r="O216" s="94" t="s">
        <v>41</v>
      </c>
      <c r="P216" s="94" t="s">
        <v>41</v>
      </c>
      <c r="Q216" s="94" t="s">
        <v>41</v>
      </c>
      <c r="R216" s="94" t="s">
        <v>41</v>
      </c>
      <c r="S216" s="94" t="s">
        <v>16</v>
      </c>
      <c r="T216" s="94" t="s">
        <v>41</v>
      </c>
      <c r="U216" s="94" t="s">
        <v>41</v>
      </c>
      <c r="V216" s="94" t="s">
        <v>41</v>
      </c>
      <c r="W216" s="94" t="s">
        <v>41</v>
      </c>
      <c r="X216" s="94" t="s">
        <v>41</v>
      </c>
      <c r="Y216" s="94" t="s">
        <v>41</v>
      </c>
      <c r="Z216" s="95" t="s">
        <v>41</v>
      </c>
      <c r="AA216" s="102">
        <v>0</v>
      </c>
      <c r="AB216" s="267" t="s">
        <v>2421</v>
      </c>
      <c r="AC216" s="102"/>
      <c r="AD216" s="102"/>
      <c r="AE216" s="102"/>
      <c r="AF216" s="102" t="s">
        <v>2253</v>
      </c>
    </row>
    <row r="217" spans="1:32" ht="69" x14ac:dyDescent="0.25">
      <c r="A217" s="102" t="s">
        <v>2422</v>
      </c>
      <c r="B217" s="102" t="s">
        <v>2423</v>
      </c>
      <c r="C217" s="102" t="s">
        <v>2393</v>
      </c>
      <c r="D217" s="266" t="s">
        <v>1863</v>
      </c>
      <c r="E217" s="266">
        <v>777</v>
      </c>
      <c r="F217" s="266" t="s">
        <v>1856</v>
      </c>
      <c r="G217" s="266" t="s">
        <v>1749</v>
      </c>
      <c r="H217" s="266" t="s">
        <v>1750</v>
      </c>
      <c r="I217" s="266" t="s">
        <v>1751</v>
      </c>
      <c r="J217" s="94" t="s">
        <v>41</v>
      </c>
      <c r="K217" s="94" t="s">
        <v>41</v>
      </c>
      <c r="L217" s="94" t="s">
        <v>41</v>
      </c>
      <c r="M217" s="94" t="s">
        <v>10</v>
      </c>
      <c r="N217" s="94" t="s">
        <v>41</v>
      </c>
      <c r="O217" s="94" t="s">
        <v>41</v>
      </c>
      <c r="P217" s="94" t="s">
        <v>41</v>
      </c>
      <c r="Q217" s="94" t="s">
        <v>41</v>
      </c>
      <c r="R217" s="94" t="s">
        <v>41</v>
      </c>
      <c r="S217" s="94" t="s">
        <v>16</v>
      </c>
      <c r="T217" s="94" t="s">
        <v>41</v>
      </c>
      <c r="U217" s="94" t="s">
        <v>41</v>
      </c>
      <c r="V217" s="94" t="s">
        <v>41</v>
      </c>
      <c r="W217" s="94" t="s">
        <v>41</v>
      </c>
      <c r="X217" s="94" t="s">
        <v>41</v>
      </c>
      <c r="Y217" s="94" t="s">
        <v>41</v>
      </c>
      <c r="Z217" s="95" t="s">
        <v>41</v>
      </c>
      <c r="AA217" s="102">
        <v>0</v>
      </c>
      <c r="AB217" s="267" t="s">
        <v>2424</v>
      </c>
      <c r="AC217" s="102"/>
      <c r="AD217" s="102"/>
      <c r="AE217" s="102"/>
      <c r="AF217" s="102" t="s">
        <v>2253</v>
      </c>
    </row>
    <row r="218" spans="1:32" ht="41.4" x14ac:dyDescent="0.25">
      <c r="A218" s="102" t="s">
        <v>2425</v>
      </c>
      <c r="B218" s="102" t="s">
        <v>2426</v>
      </c>
      <c r="C218" s="102" t="s">
        <v>2393</v>
      </c>
      <c r="D218" s="266" t="s">
        <v>1863</v>
      </c>
      <c r="E218" s="266">
        <v>777</v>
      </c>
      <c r="F218" s="266" t="s">
        <v>1856</v>
      </c>
      <c r="G218" s="266" t="s">
        <v>1749</v>
      </c>
      <c r="H218" s="266" t="s">
        <v>1750</v>
      </c>
      <c r="I218" s="266" t="s">
        <v>1751</v>
      </c>
      <c r="J218" s="94" t="s">
        <v>41</v>
      </c>
      <c r="K218" s="94" t="s">
        <v>41</v>
      </c>
      <c r="L218" s="94" t="s">
        <v>41</v>
      </c>
      <c r="M218" s="94" t="s">
        <v>10</v>
      </c>
      <c r="N218" s="94" t="s">
        <v>41</v>
      </c>
      <c r="O218" s="94" t="s">
        <v>41</v>
      </c>
      <c r="P218" s="94" t="s">
        <v>41</v>
      </c>
      <c r="Q218" s="94" t="s">
        <v>41</v>
      </c>
      <c r="R218" s="94" t="s">
        <v>41</v>
      </c>
      <c r="S218" s="94" t="s">
        <v>41</v>
      </c>
      <c r="T218" s="94" t="s">
        <v>41</v>
      </c>
      <c r="U218" s="94" t="s">
        <v>41</v>
      </c>
      <c r="V218" s="94" t="s">
        <v>41</v>
      </c>
      <c r="W218" s="94" t="s">
        <v>41</v>
      </c>
      <c r="X218" s="94" t="s">
        <v>41</v>
      </c>
      <c r="Y218" s="94" t="s">
        <v>41</v>
      </c>
      <c r="Z218" s="95" t="s">
        <v>41</v>
      </c>
      <c r="AA218" s="102">
        <v>0</v>
      </c>
      <c r="AB218" s="267" t="s">
        <v>2427</v>
      </c>
      <c r="AC218" s="102"/>
      <c r="AD218" s="102"/>
      <c r="AE218" s="102"/>
      <c r="AF218" s="102" t="s">
        <v>2253</v>
      </c>
    </row>
    <row r="219" spans="1:32" ht="124.2" x14ac:dyDescent="0.25">
      <c r="A219" s="102" t="s">
        <v>1576</v>
      </c>
      <c r="B219" s="102" t="s">
        <v>2428</v>
      </c>
      <c r="C219" s="102" t="s">
        <v>2393</v>
      </c>
      <c r="D219" s="266" t="s">
        <v>1879</v>
      </c>
      <c r="E219" s="266">
        <v>777</v>
      </c>
      <c r="F219" s="266" t="s">
        <v>1856</v>
      </c>
      <c r="G219" s="266" t="s">
        <v>1749</v>
      </c>
      <c r="H219" s="266" t="s">
        <v>1750</v>
      </c>
      <c r="I219" s="266" t="s">
        <v>1751</v>
      </c>
      <c r="J219" s="94" t="s">
        <v>41</v>
      </c>
      <c r="K219" s="94" t="s">
        <v>8</v>
      </c>
      <c r="L219" s="94" t="s">
        <v>41</v>
      </c>
      <c r="M219" s="94" t="s">
        <v>10</v>
      </c>
      <c r="N219" s="94" t="s">
        <v>41</v>
      </c>
      <c r="O219" s="94" t="s">
        <v>41</v>
      </c>
      <c r="P219" s="94" t="s">
        <v>41</v>
      </c>
      <c r="Q219" s="94" t="s">
        <v>41</v>
      </c>
      <c r="R219" s="94" t="s">
        <v>41</v>
      </c>
      <c r="S219" s="94" t="s">
        <v>16</v>
      </c>
      <c r="T219" s="94" t="s">
        <v>41</v>
      </c>
      <c r="U219" s="94" t="s">
        <v>41</v>
      </c>
      <c r="V219" s="94" t="s">
        <v>41</v>
      </c>
      <c r="W219" s="94" t="s">
        <v>41</v>
      </c>
      <c r="X219" s="94" t="s">
        <v>41</v>
      </c>
      <c r="Y219" s="94" t="s">
        <v>41</v>
      </c>
      <c r="Z219" s="95" t="s">
        <v>41</v>
      </c>
      <c r="AA219" s="102">
        <v>0</v>
      </c>
      <c r="AB219" s="267" t="s">
        <v>2429</v>
      </c>
      <c r="AC219" s="102"/>
      <c r="AD219" s="102"/>
      <c r="AE219" s="102"/>
      <c r="AF219" s="102" t="s">
        <v>2253</v>
      </c>
    </row>
    <row r="220" spans="1:32" ht="110.4" x14ac:dyDescent="0.25">
      <c r="A220" s="102" t="s">
        <v>2430</v>
      </c>
      <c r="B220" s="102" t="s">
        <v>2431</v>
      </c>
      <c r="C220" s="102" t="s">
        <v>2393</v>
      </c>
      <c r="D220" s="266" t="s">
        <v>1879</v>
      </c>
      <c r="E220" s="266">
        <v>777</v>
      </c>
      <c r="F220" s="266" t="s">
        <v>1856</v>
      </c>
      <c r="G220" s="266" t="s">
        <v>1749</v>
      </c>
      <c r="H220" s="266" t="s">
        <v>1750</v>
      </c>
      <c r="I220" s="266" t="s">
        <v>1751</v>
      </c>
      <c r="J220" s="94" t="s">
        <v>41</v>
      </c>
      <c r="K220" s="94" t="s">
        <v>8</v>
      </c>
      <c r="L220" s="94" t="s">
        <v>41</v>
      </c>
      <c r="M220" s="94" t="s">
        <v>10</v>
      </c>
      <c r="N220" s="94" t="s">
        <v>41</v>
      </c>
      <c r="O220" s="94" t="s">
        <v>41</v>
      </c>
      <c r="P220" s="94" t="s">
        <v>41</v>
      </c>
      <c r="Q220" s="94" t="s">
        <v>41</v>
      </c>
      <c r="R220" s="94" t="s">
        <v>41</v>
      </c>
      <c r="S220" s="94" t="s">
        <v>16</v>
      </c>
      <c r="T220" s="94" t="s">
        <v>41</v>
      </c>
      <c r="U220" s="94" t="s">
        <v>41</v>
      </c>
      <c r="V220" s="94" t="s">
        <v>41</v>
      </c>
      <c r="W220" s="94" t="s">
        <v>41</v>
      </c>
      <c r="X220" s="94" t="s">
        <v>41</v>
      </c>
      <c r="Y220" s="94" t="s">
        <v>41</v>
      </c>
      <c r="Z220" s="95" t="s">
        <v>41</v>
      </c>
      <c r="AA220" s="102">
        <v>0</v>
      </c>
      <c r="AB220" s="267" t="s">
        <v>2432</v>
      </c>
      <c r="AC220" s="102"/>
      <c r="AD220" s="102"/>
      <c r="AE220" s="102"/>
      <c r="AF220" s="102" t="s">
        <v>2253</v>
      </c>
    </row>
    <row r="221" spans="1:32" x14ac:dyDescent="0.25">
      <c r="A221" s="102" t="s">
        <v>2433</v>
      </c>
      <c r="B221" s="102" t="s">
        <v>2434</v>
      </c>
      <c r="C221" s="102" t="s">
        <v>2393</v>
      </c>
      <c r="D221" s="266" t="s">
        <v>1863</v>
      </c>
      <c r="E221" s="266">
        <v>777</v>
      </c>
      <c r="F221" s="266" t="s">
        <v>1856</v>
      </c>
      <c r="G221" s="266" t="s">
        <v>1749</v>
      </c>
      <c r="H221" s="266" t="s">
        <v>1750</v>
      </c>
      <c r="I221" s="266" t="s">
        <v>1751</v>
      </c>
      <c r="J221" s="94" t="s">
        <v>41</v>
      </c>
      <c r="K221" s="94" t="s">
        <v>8</v>
      </c>
      <c r="L221" s="94" t="s">
        <v>41</v>
      </c>
      <c r="M221" s="94" t="s">
        <v>10</v>
      </c>
      <c r="N221" s="94" t="s">
        <v>41</v>
      </c>
      <c r="O221" s="94" t="s">
        <v>41</v>
      </c>
      <c r="P221" s="94" t="s">
        <v>41</v>
      </c>
      <c r="Q221" s="94" t="s">
        <v>41</v>
      </c>
      <c r="R221" s="94" t="s">
        <v>41</v>
      </c>
      <c r="S221" s="94" t="s">
        <v>16</v>
      </c>
      <c r="T221" s="94" t="s">
        <v>41</v>
      </c>
      <c r="U221" s="94" t="s">
        <v>41</v>
      </c>
      <c r="V221" s="94" t="s">
        <v>41</v>
      </c>
      <c r="W221" s="94" t="s">
        <v>41</v>
      </c>
      <c r="X221" s="94" t="s">
        <v>41</v>
      </c>
      <c r="Y221" s="94" t="s">
        <v>41</v>
      </c>
      <c r="Z221" s="95" t="s">
        <v>41</v>
      </c>
      <c r="AA221" s="102">
        <v>0</v>
      </c>
      <c r="AB221" s="267"/>
      <c r="AC221" s="102"/>
      <c r="AD221" s="102"/>
      <c r="AE221" s="102"/>
      <c r="AF221" s="102"/>
    </row>
    <row r="222" spans="1:32" x14ac:dyDescent="0.25">
      <c r="A222" s="102" t="s">
        <v>2435</v>
      </c>
      <c r="B222" s="102" t="s">
        <v>2436</v>
      </c>
      <c r="C222" s="102" t="s">
        <v>2393</v>
      </c>
      <c r="D222" s="266" t="s">
        <v>1879</v>
      </c>
      <c r="E222" s="266">
        <v>777</v>
      </c>
      <c r="F222" s="266" t="s">
        <v>1856</v>
      </c>
      <c r="G222" s="266" t="s">
        <v>1749</v>
      </c>
      <c r="H222" s="266" t="s">
        <v>1750</v>
      </c>
      <c r="I222" s="266" t="s">
        <v>1751</v>
      </c>
      <c r="J222" s="94" t="s">
        <v>41</v>
      </c>
      <c r="K222" s="94" t="s">
        <v>8</v>
      </c>
      <c r="L222" s="94" t="s">
        <v>41</v>
      </c>
      <c r="M222" s="94" t="s">
        <v>10</v>
      </c>
      <c r="N222" s="94" t="s">
        <v>41</v>
      </c>
      <c r="O222" s="94" t="s">
        <v>41</v>
      </c>
      <c r="P222" s="94" t="s">
        <v>41</v>
      </c>
      <c r="Q222" s="94" t="s">
        <v>41</v>
      </c>
      <c r="R222" s="94" t="s">
        <v>41</v>
      </c>
      <c r="S222" s="94" t="s">
        <v>16</v>
      </c>
      <c r="T222" s="94" t="s">
        <v>41</v>
      </c>
      <c r="U222" s="94" t="s">
        <v>41</v>
      </c>
      <c r="V222" s="94" t="s">
        <v>41</v>
      </c>
      <c r="W222" s="94" t="s">
        <v>41</v>
      </c>
      <c r="X222" s="94" t="s">
        <v>41</v>
      </c>
      <c r="Y222" s="94" t="s">
        <v>41</v>
      </c>
      <c r="Z222" s="95" t="s">
        <v>41</v>
      </c>
      <c r="AA222" s="102">
        <v>0</v>
      </c>
      <c r="AB222" s="267"/>
      <c r="AC222" s="102"/>
      <c r="AD222" s="102"/>
      <c r="AE222" s="102"/>
      <c r="AF222" s="102"/>
    </row>
    <row r="223" spans="1:32" x14ac:dyDescent="0.25">
      <c r="A223" s="102" t="s">
        <v>2437</v>
      </c>
      <c r="B223" s="102" t="s">
        <v>2438</v>
      </c>
      <c r="C223" s="102" t="s">
        <v>2393</v>
      </c>
      <c r="D223" s="266" t="s">
        <v>1863</v>
      </c>
      <c r="E223" s="266">
        <v>777</v>
      </c>
      <c r="F223" s="266" t="s">
        <v>1856</v>
      </c>
      <c r="G223" s="266" t="s">
        <v>1749</v>
      </c>
      <c r="H223" s="266" t="s">
        <v>1750</v>
      </c>
      <c r="I223" s="266" t="s">
        <v>1751</v>
      </c>
      <c r="J223" s="94" t="s">
        <v>41</v>
      </c>
      <c r="K223" s="94" t="s">
        <v>8</v>
      </c>
      <c r="L223" s="94" t="s">
        <v>41</v>
      </c>
      <c r="M223" s="94" t="s">
        <v>10</v>
      </c>
      <c r="N223" s="94" t="s">
        <v>41</v>
      </c>
      <c r="O223" s="94" t="s">
        <v>41</v>
      </c>
      <c r="P223" s="94" t="s">
        <v>41</v>
      </c>
      <c r="Q223" s="94" t="s">
        <v>41</v>
      </c>
      <c r="R223" s="94" t="s">
        <v>41</v>
      </c>
      <c r="S223" s="94" t="s">
        <v>16</v>
      </c>
      <c r="T223" s="94" t="s">
        <v>41</v>
      </c>
      <c r="U223" s="94" t="s">
        <v>41</v>
      </c>
      <c r="V223" s="94" t="s">
        <v>41</v>
      </c>
      <c r="W223" s="94" t="s">
        <v>41</v>
      </c>
      <c r="X223" s="94" t="s">
        <v>41</v>
      </c>
      <c r="Y223" s="94" t="s">
        <v>41</v>
      </c>
      <c r="Z223" s="95" t="s">
        <v>41</v>
      </c>
      <c r="AA223" s="102">
        <v>0</v>
      </c>
      <c r="AB223" s="267"/>
      <c r="AC223" s="102"/>
      <c r="AD223" s="102"/>
      <c r="AE223" s="102"/>
      <c r="AF223" s="102"/>
    </row>
    <row r="224" spans="1:32" x14ac:dyDescent="0.25">
      <c r="A224" s="102" t="s">
        <v>2439</v>
      </c>
      <c r="B224" s="102" t="s">
        <v>2440</v>
      </c>
      <c r="C224" s="102" t="s">
        <v>2393</v>
      </c>
      <c r="D224" s="266" t="s">
        <v>1863</v>
      </c>
      <c r="E224" s="266">
        <v>777</v>
      </c>
      <c r="F224" s="266" t="s">
        <v>1856</v>
      </c>
      <c r="G224" s="266" t="s">
        <v>1749</v>
      </c>
      <c r="H224" s="266" t="s">
        <v>1750</v>
      </c>
      <c r="I224" s="266" t="s">
        <v>1751</v>
      </c>
      <c r="J224" s="94" t="s">
        <v>41</v>
      </c>
      <c r="K224" s="94" t="s">
        <v>8</v>
      </c>
      <c r="L224" s="94" t="s">
        <v>41</v>
      </c>
      <c r="M224" s="94" t="s">
        <v>10</v>
      </c>
      <c r="N224" s="94" t="s">
        <v>41</v>
      </c>
      <c r="O224" s="94" t="s">
        <v>41</v>
      </c>
      <c r="P224" s="94" t="s">
        <v>41</v>
      </c>
      <c r="Q224" s="94" t="s">
        <v>41</v>
      </c>
      <c r="R224" s="94" t="s">
        <v>41</v>
      </c>
      <c r="S224" s="94" t="s">
        <v>16</v>
      </c>
      <c r="T224" s="94" t="s">
        <v>41</v>
      </c>
      <c r="U224" s="94" t="s">
        <v>41</v>
      </c>
      <c r="V224" s="94" t="s">
        <v>41</v>
      </c>
      <c r="W224" s="94" t="s">
        <v>41</v>
      </c>
      <c r="X224" s="94" t="s">
        <v>41</v>
      </c>
      <c r="Y224" s="94" t="s">
        <v>41</v>
      </c>
      <c r="Z224" s="95" t="s">
        <v>41</v>
      </c>
      <c r="AA224" s="102">
        <v>0</v>
      </c>
      <c r="AB224" s="267"/>
      <c r="AC224" s="102"/>
      <c r="AD224" s="102"/>
      <c r="AE224" s="102"/>
      <c r="AF224" s="102"/>
    </row>
    <row r="225" spans="1:32" x14ac:dyDescent="0.25">
      <c r="A225" s="102" t="s">
        <v>2441</v>
      </c>
      <c r="B225" s="102" t="s">
        <v>2442</v>
      </c>
      <c r="C225" s="102" t="s">
        <v>2393</v>
      </c>
      <c r="D225" s="266" t="s">
        <v>1879</v>
      </c>
      <c r="E225" s="266">
        <v>777</v>
      </c>
      <c r="F225" s="266" t="s">
        <v>1856</v>
      </c>
      <c r="G225" s="266" t="s">
        <v>1749</v>
      </c>
      <c r="H225" s="266" t="s">
        <v>1750</v>
      </c>
      <c r="I225" s="266" t="s">
        <v>1751</v>
      </c>
      <c r="J225" s="94" t="s">
        <v>41</v>
      </c>
      <c r="K225" s="94" t="s">
        <v>41</v>
      </c>
      <c r="L225" s="94" t="s">
        <v>41</v>
      </c>
      <c r="M225" s="94" t="s">
        <v>41</v>
      </c>
      <c r="N225" s="94" t="s">
        <v>41</v>
      </c>
      <c r="O225" s="94" t="s">
        <v>41</v>
      </c>
      <c r="P225" s="94" t="s">
        <v>41</v>
      </c>
      <c r="Q225" s="94" t="s">
        <v>41</v>
      </c>
      <c r="R225" s="94" t="s">
        <v>41</v>
      </c>
      <c r="S225" s="94" t="s">
        <v>41</v>
      </c>
      <c r="T225" s="94" t="s">
        <v>41</v>
      </c>
      <c r="U225" s="94" t="s">
        <v>41</v>
      </c>
      <c r="V225" s="94" t="s">
        <v>41</v>
      </c>
      <c r="W225" s="94" t="s">
        <v>41</v>
      </c>
      <c r="X225" s="94" t="s">
        <v>41</v>
      </c>
      <c r="Y225" s="94" t="s">
        <v>41</v>
      </c>
      <c r="Z225" s="95" t="s">
        <v>41</v>
      </c>
      <c r="AA225" s="102">
        <v>0</v>
      </c>
      <c r="AB225" s="267"/>
      <c r="AC225" s="102"/>
      <c r="AD225" s="102"/>
      <c r="AE225" s="102"/>
      <c r="AF225" s="102"/>
    </row>
    <row r="226" spans="1:32" x14ac:dyDescent="0.25">
      <c r="A226" s="102" t="s">
        <v>2443</v>
      </c>
      <c r="B226" s="102" t="s">
        <v>2444</v>
      </c>
      <c r="C226" s="102" t="s">
        <v>2393</v>
      </c>
      <c r="D226" s="266" t="s">
        <v>1863</v>
      </c>
      <c r="E226" s="266">
        <v>777</v>
      </c>
      <c r="F226" s="266" t="s">
        <v>1856</v>
      </c>
      <c r="G226" s="266" t="s">
        <v>1749</v>
      </c>
      <c r="H226" s="266" t="s">
        <v>1750</v>
      </c>
      <c r="I226" s="266" t="s">
        <v>1751</v>
      </c>
      <c r="J226" s="94" t="s">
        <v>41</v>
      </c>
      <c r="K226" s="94" t="s">
        <v>41</v>
      </c>
      <c r="L226" s="94" t="s">
        <v>41</v>
      </c>
      <c r="M226" s="94" t="s">
        <v>41</v>
      </c>
      <c r="N226" s="94" t="s">
        <v>41</v>
      </c>
      <c r="O226" s="94" t="s">
        <v>41</v>
      </c>
      <c r="P226" s="94" t="s">
        <v>41</v>
      </c>
      <c r="Q226" s="94" t="s">
        <v>41</v>
      </c>
      <c r="R226" s="94" t="s">
        <v>41</v>
      </c>
      <c r="S226" s="94" t="s">
        <v>41</v>
      </c>
      <c r="T226" s="94" t="s">
        <v>41</v>
      </c>
      <c r="U226" s="94" t="s">
        <v>41</v>
      </c>
      <c r="V226" s="94" t="s">
        <v>41</v>
      </c>
      <c r="W226" s="94" t="s">
        <v>41</v>
      </c>
      <c r="X226" s="94" t="s">
        <v>41</v>
      </c>
      <c r="Y226" s="94" t="s">
        <v>41</v>
      </c>
      <c r="Z226" s="95" t="s">
        <v>41</v>
      </c>
      <c r="AA226" s="102">
        <v>0</v>
      </c>
      <c r="AB226" s="267"/>
      <c r="AC226" s="102"/>
      <c r="AD226" s="102"/>
      <c r="AE226" s="102"/>
      <c r="AF226" s="102"/>
    </row>
    <row r="227" spans="1:32" x14ac:dyDescent="0.25">
      <c r="A227" s="102" t="s">
        <v>2445</v>
      </c>
      <c r="B227" s="102" t="s">
        <v>2446</v>
      </c>
      <c r="C227" s="102" t="s">
        <v>2393</v>
      </c>
      <c r="D227" s="266" t="s">
        <v>1879</v>
      </c>
      <c r="E227" s="266">
        <v>777</v>
      </c>
      <c r="F227" s="266" t="s">
        <v>1856</v>
      </c>
      <c r="G227" s="266" t="s">
        <v>1749</v>
      </c>
      <c r="H227" s="266" t="s">
        <v>1750</v>
      </c>
      <c r="I227" s="266" t="s">
        <v>1751</v>
      </c>
      <c r="J227" s="94" t="s">
        <v>41</v>
      </c>
      <c r="K227" s="94" t="s">
        <v>41</v>
      </c>
      <c r="L227" s="94" t="s">
        <v>41</v>
      </c>
      <c r="M227" s="94" t="s">
        <v>41</v>
      </c>
      <c r="N227" s="94" t="s">
        <v>41</v>
      </c>
      <c r="O227" s="94" t="s">
        <v>41</v>
      </c>
      <c r="P227" s="94" t="s">
        <v>41</v>
      </c>
      <c r="Q227" s="94" t="s">
        <v>41</v>
      </c>
      <c r="R227" s="94" t="s">
        <v>41</v>
      </c>
      <c r="S227" s="94" t="s">
        <v>41</v>
      </c>
      <c r="T227" s="94" t="s">
        <v>41</v>
      </c>
      <c r="U227" s="94" t="s">
        <v>41</v>
      </c>
      <c r="V227" s="94" t="s">
        <v>41</v>
      </c>
      <c r="W227" s="94" t="s">
        <v>41</v>
      </c>
      <c r="X227" s="94" t="s">
        <v>41</v>
      </c>
      <c r="Y227" s="94" t="s">
        <v>41</v>
      </c>
      <c r="Z227" s="95" t="s">
        <v>41</v>
      </c>
      <c r="AA227" s="102">
        <v>0</v>
      </c>
      <c r="AB227" s="267"/>
      <c r="AC227" s="102"/>
      <c r="AD227" s="102"/>
      <c r="AE227" s="102"/>
      <c r="AF227" s="102"/>
    </row>
    <row r="228" spans="1:32" x14ac:dyDescent="0.25">
      <c r="A228" s="102">
        <v>0</v>
      </c>
      <c r="B228" s="102">
        <v>0</v>
      </c>
      <c r="C228" s="102">
        <v>0</v>
      </c>
      <c r="D228" s="266">
        <v>0</v>
      </c>
      <c r="E228" s="266">
        <v>0</v>
      </c>
      <c r="F228" s="266" t="s">
        <v>1856</v>
      </c>
      <c r="G228" s="266" t="s">
        <v>1749</v>
      </c>
      <c r="H228" s="266" t="s">
        <v>1750</v>
      </c>
      <c r="I228" s="266" t="s">
        <v>1751</v>
      </c>
      <c r="J228" s="94" t="s">
        <v>41</v>
      </c>
      <c r="K228" s="94" t="s">
        <v>41</v>
      </c>
      <c r="L228" s="94" t="s">
        <v>41</v>
      </c>
      <c r="M228" s="94" t="s">
        <v>41</v>
      </c>
      <c r="N228" s="94" t="s">
        <v>41</v>
      </c>
      <c r="O228" s="94" t="s">
        <v>41</v>
      </c>
      <c r="P228" s="94" t="s">
        <v>41</v>
      </c>
      <c r="Q228" s="94" t="s">
        <v>41</v>
      </c>
      <c r="R228" s="94" t="s">
        <v>41</v>
      </c>
      <c r="S228" s="94" t="s">
        <v>41</v>
      </c>
      <c r="T228" s="94" t="s">
        <v>41</v>
      </c>
      <c r="U228" s="94" t="s">
        <v>41</v>
      </c>
      <c r="V228" s="94" t="s">
        <v>41</v>
      </c>
      <c r="W228" s="94" t="s">
        <v>41</v>
      </c>
      <c r="X228" s="94" t="s">
        <v>41</v>
      </c>
      <c r="Y228" s="94" t="s">
        <v>41</v>
      </c>
      <c r="Z228" s="95" t="s">
        <v>41</v>
      </c>
      <c r="AA228" s="102">
        <v>0</v>
      </c>
      <c r="AB228" s="267"/>
      <c r="AC228" s="102"/>
      <c r="AD228" s="102"/>
      <c r="AE228" s="102"/>
      <c r="AF228" s="102"/>
    </row>
    <row r="229" spans="1:32" x14ac:dyDescent="0.25">
      <c r="A229" s="102">
        <v>0</v>
      </c>
      <c r="B229" s="102">
        <v>0</v>
      </c>
      <c r="C229" s="102">
        <v>0</v>
      </c>
      <c r="D229" s="266">
        <v>0</v>
      </c>
      <c r="E229" s="266">
        <v>0</v>
      </c>
      <c r="F229" s="266">
        <v>0</v>
      </c>
      <c r="G229" s="266">
        <v>0</v>
      </c>
      <c r="H229" s="266">
        <v>0</v>
      </c>
      <c r="I229" s="266">
        <v>0</v>
      </c>
      <c r="J229" s="94" t="s">
        <v>41</v>
      </c>
      <c r="K229" s="94" t="s">
        <v>41</v>
      </c>
      <c r="L229" s="94" t="s">
        <v>41</v>
      </c>
      <c r="M229" s="94" t="s">
        <v>41</v>
      </c>
      <c r="N229" s="94" t="s">
        <v>41</v>
      </c>
      <c r="O229" s="94" t="s">
        <v>41</v>
      </c>
      <c r="P229" s="94" t="s">
        <v>41</v>
      </c>
      <c r="Q229" s="94" t="s">
        <v>41</v>
      </c>
      <c r="R229" s="94" t="s">
        <v>41</v>
      </c>
      <c r="S229" s="94" t="s">
        <v>41</v>
      </c>
      <c r="T229" s="94" t="s">
        <v>41</v>
      </c>
      <c r="U229" s="94" t="s">
        <v>41</v>
      </c>
      <c r="V229" s="94" t="s">
        <v>41</v>
      </c>
      <c r="W229" s="94" t="s">
        <v>41</v>
      </c>
      <c r="X229" s="94" t="s">
        <v>41</v>
      </c>
      <c r="Y229" s="94" t="s">
        <v>41</v>
      </c>
      <c r="Z229" s="95" t="s">
        <v>41</v>
      </c>
      <c r="AA229" s="102">
        <v>0</v>
      </c>
      <c r="AB229" s="267"/>
      <c r="AC229" s="102"/>
      <c r="AD229" s="102"/>
      <c r="AE229" s="102"/>
      <c r="AF229" s="102"/>
    </row>
    <row r="230" spans="1:32" x14ac:dyDescent="0.25">
      <c r="A230" s="102">
        <v>0</v>
      </c>
      <c r="B230" s="102">
        <v>0</v>
      </c>
      <c r="C230" s="102">
        <v>0</v>
      </c>
      <c r="D230" s="266">
        <v>0</v>
      </c>
      <c r="E230" s="266">
        <v>0</v>
      </c>
      <c r="F230" s="266">
        <v>0</v>
      </c>
      <c r="G230" s="266">
        <v>0</v>
      </c>
      <c r="H230" s="266">
        <v>0</v>
      </c>
      <c r="I230" s="266">
        <v>0</v>
      </c>
      <c r="J230" s="94" t="s">
        <v>41</v>
      </c>
      <c r="K230" s="94" t="s">
        <v>41</v>
      </c>
      <c r="L230" s="94" t="s">
        <v>41</v>
      </c>
      <c r="M230" s="94" t="s">
        <v>41</v>
      </c>
      <c r="N230" s="94" t="s">
        <v>41</v>
      </c>
      <c r="O230" s="94" t="s">
        <v>41</v>
      </c>
      <c r="P230" s="94" t="s">
        <v>41</v>
      </c>
      <c r="Q230" s="94" t="s">
        <v>41</v>
      </c>
      <c r="R230" s="94" t="s">
        <v>41</v>
      </c>
      <c r="S230" s="94" t="s">
        <v>41</v>
      </c>
      <c r="T230" s="94" t="s">
        <v>41</v>
      </c>
      <c r="U230" s="94" t="s">
        <v>41</v>
      </c>
      <c r="V230" s="94" t="s">
        <v>41</v>
      </c>
      <c r="W230" s="94" t="s">
        <v>41</v>
      </c>
      <c r="X230" s="94" t="s">
        <v>41</v>
      </c>
      <c r="Y230" s="94" t="s">
        <v>41</v>
      </c>
      <c r="Z230" s="95" t="s">
        <v>41</v>
      </c>
      <c r="AA230" s="102">
        <v>0</v>
      </c>
      <c r="AB230" s="267"/>
      <c r="AC230" s="102"/>
      <c r="AD230" s="102"/>
      <c r="AE230" s="102"/>
      <c r="AF230" s="102"/>
    </row>
    <row r="231" spans="1:32" x14ac:dyDescent="0.25">
      <c r="A231" s="102"/>
      <c r="B231" s="102"/>
      <c r="C231" s="102"/>
      <c r="D231" s="266"/>
      <c r="E231" s="266"/>
      <c r="F231" s="266"/>
      <c r="G231" s="266"/>
      <c r="H231" s="266"/>
      <c r="I231" s="266"/>
      <c r="J231" s="94" t="s">
        <v>41</v>
      </c>
      <c r="K231" s="94" t="s">
        <v>41</v>
      </c>
      <c r="L231" s="94" t="s">
        <v>41</v>
      </c>
      <c r="M231" s="94" t="s">
        <v>41</v>
      </c>
      <c r="N231" s="94" t="s">
        <v>41</v>
      </c>
      <c r="O231" s="94" t="s">
        <v>41</v>
      </c>
      <c r="P231" s="94" t="s">
        <v>41</v>
      </c>
      <c r="Q231" s="94" t="s">
        <v>41</v>
      </c>
      <c r="R231" s="94" t="s">
        <v>41</v>
      </c>
      <c r="S231" s="94" t="s">
        <v>41</v>
      </c>
      <c r="T231" s="94" t="s">
        <v>41</v>
      </c>
      <c r="U231" s="94" t="s">
        <v>41</v>
      </c>
      <c r="V231" s="94" t="s">
        <v>41</v>
      </c>
      <c r="W231" s="94" t="s">
        <v>41</v>
      </c>
      <c r="X231" s="94" t="s">
        <v>41</v>
      </c>
      <c r="Y231" s="94" t="s">
        <v>41</v>
      </c>
      <c r="Z231" s="95" t="s">
        <v>41</v>
      </c>
      <c r="AA231" s="11">
        <v>0</v>
      </c>
      <c r="AB231" s="247"/>
      <c r="AC231" s="244"/>
      <c r="AD231" s="244"/>
      <c r="AE231" s="244"/>
      <c r="AF231" s="244"/>
    </row>
    <row r="232" spans="1:32" x14ac:dyDescent="0.25">
      <c r="A232" s="102"/>
      <c r="B232" s="102"/>
      <c r="C232" s="102"/>
      <c r="D232" s="266"/>
      <c r="E232" s="266"/>
      <c r="F232" s="266"/>
      <c r="G232" s="266"/>
      <c r="H232" s="266"/>
      <c r="I232" s="266"/>
      <c r="J232" s="94" t="str">
        <f>'[1]PROGRAMS &amp; COURSES SUMMARY'!J232</f>
        <v>N/A</v>
      </c>
      <c r="K232" s="94" t="str">
        <f>'[1]PROGRAMS &amp; COURSES SUMMARY'!K232</f>
        <v>N/A</v>
      </c>
      <c r="L232" s="94" t="str">
        <f>'[1]PROGRAMS &amp; COURSES SUMMARY'!L232</f>
        <v>N/A</v>
      </c>
      <c r="M232" s="94" t="str">
        <f>'[1]PROGRAMS &amp; COURSES SUMMARY'!M232</f>
        <v>N/A</v>
      </c>
      <c r="N232" s="94" t="str">
        <f>'[1]PROGRAMS &amp; COURSES SUMMARY'!N232</f>
        <v>N/A</v>
      </c>
      <c r="O232" s="94" t="str">
        <f>'[1]PROGRAMS &amp; COURSES SUMMARY'!O232</f>
        <v>N/A</v>
      </c>
      <c r="P232" s="94" t="str">
        <f>'[1]PROGRAMS &amp; COURSES SUMMARY'!P232</f>
        <v>N/A</v>
      </c>
      <c r="Q232" s="94" t="str">
        <f>'[1]PROGRAMS &amp; COURSES SUMMARY'!Q232</f>
        <v>N/A</v>
      </c>
      <c r="R232" s="94" t="str">
        <f>'[1]PROGRAMS &amp; COURSES SUMMARY'!R232</f>
        <v>N/A</v>
      </c>
      <c r="S232" s="94" t="str">
        <f>'[1]PROGRAMS &amp; COURSES SUMMARY'!S232</f>
        <v>N/A</v>
      </c>
      <c r="T232" s="94" t="str">
        <f>'[1]PROGRAMS &amp; COURSES SUMMARY'!T232</f>
        <v>N/A</v>
      </c>
      <c r="U232" s="94" t="str">
        <f>'[1]PROGRAMS &amp; COURSES SUMMARY'!U232</f>
        <v>N/A</v>
      </c>
      <c r="V232" s="94" t="str">
        <f>'[1]PROGRAMS &amp; COURSES SUMMARY'!V232</f>
        <v>N/A</v>
      </c>
      <c r="W232" s="94" t="str">
        <f>'[1]PROGRAMS &amp; COURSES SUMMARY'!W232</f>
        <v>N/A</v>
      </c>
      <c r="X232" s="94" t="str">
        <f>'[1]PROGRAMS &amp; COURSES SUMMARY'!X232</f>
        <v>N/A</v>
      </c>
      <c r="Y232" s="94" t="str">
        <f>'[1]PROGRAMS &amp; COURSES SUMMARY'!Y232</f>
        <v>N/A</v>
      </c>
      <c r="Z232" s="95" t="str">
        <f>'[1]PROGRAMS &amp; COURSES SUMMARY'!Z232</f>
        <v>N/A</v>
      </c>
      <c r="AA232" s="11">
        <f>'[1]PROGRAMS &amp; COURSES SUMMARY'!AA232</f>
        <v>0</v>
      </c>
      <c r="AB232" s="247"/>
      <c r="AC232" s="244"/>
      <c r="AD232" s="244"/>
      <c r="AE232" s="244"/>
      <c r="AF232" s="244"/>
    </row>
    <row r="233" spans="1:32" x14ac:dyDescent="0.25">
      <c r="A233" s="102"/>
      <c r="B233" s="102"/>
      <c r="C233" s="102"/>
      <c r="D233" s="266"/>
      <c r="E233" s="266"/>
      <c r="F233" s="266"/>
      <c r="G233" s="266"/>
      <c r="H233" s="266"/>
      <c r="I233" s="266"/>
      <c r="J233" s="94" t="str">
        <f>'[1]PROGRAMS &amp; COURSES SUMMARY'!J233</f>
        <v>N/A</v>
      </c>
      <c r="K233" s="94" t="str">
        <f>'[1]PROGRAMS &amp; COURSES SUMMARY'!K233</f>
        <v>N/A</v>
      </c>
      <c r="L233" s="94" t="str">
        <f>'[1]PROGRAMS &amp; COURSES SUMMARY'!L233</f>
        <v>N/A</v>
      </c>
      <c r="M233" s="94" t="str">
        <f>'[1]PROGRAMS &amp; COURSES SUMMARY'!M233</f>
        <v>N/A</v>
      </c>
      <c r="N233" s="94" t="str">
        <f>'[1]PROGRAMS &amp; COURSES SUMMARY'!N233</f>
        <v>N/A</v>
      </c>
      <c r="O233" s="94" t="str">
        <f>'[1]PROGRAMS &amp; COURSES SUMMARY'!O233</f>
        <v>N/A</v>
      </c>
      <c r="P233" s="94" t="str">
        <f>'[1]PROGRAMS &amp; COURSES SUMMARY'!P233</f>
        <v>N/A</v>
      </c>
      <c r="Q233" s="94" t="str">
        <f>'[1]PROGRAMS &amp; COURSES SUMMARY'!Q233</f>
        <v>N/A</v>
      </c>
      <c r="R233" s="94" t="str">
        <f>'[1]PROGRAMS &amp; COURSES SUMMARY'!R233</f>
        <v>N/A</v>
      </c>
      <c r="S233" s="94" t="str">
        <f>'[1]PROGRAMS &amp; COURSES SUMMARY'!S233</f>
        <v>N/A</v>
      </c>
      <c r="T233" s="94" t="str">
        <f>'[1]PROGRAMS &amp; COURSES SUMMARY'!T233</f>
        <v>N/A</v>
      </c>
      <c r="U233" s="94" t="str">
        <f>'[1]PROGRAMS &amp; COURSES SUMMARY'!U233</f>
        <v>N/A</v>
      </c>
      <c r="V233" s="94" t="str">
        <f>'[1]PROGRAMS &amp; COURSES SUMMARY'!V233</f>
        <v>N/A</v>
      </c>
      <c r="W233" s="94" t="str">
        <f>'[1]PROGRAMS &amp; COURSES SUMMARY'!W233</f>
        <v>N/A</v>
      </c>
      <c r="X233" s="94" t="str">
        <f>'[1]PROGRAMS &amp; COURSES SUMMARY'!X233</f>
        <v>N/A</v>
      </c>
      <c r="Y233" s="94" t="str">
        <f>'[1]PROGRAMS &amp; COURSES SUMMARY'!Y233</f>
        <v>N/A</v>
      </c>
      <c r="Z233" s="95" t="str">
        <f>'[1]PROGRAMS &amp; COURSES SUMMARY'!Z233</f>
        <v>N/A</v>
      </c>
      <c r="AA233" s="11">
        <f>'[1]PROGRAMS &amp; COURSES SUMMARY'!AA233</f>
        <v>0</v>
      </c>
      <c r="AB233" s="247"/>
      <c r="AC233" s="244"/>
      <c r="AD233" s="244"/>
      <c r="AE233" s="244"/>
      <c r="AF233" s="244"/>
    </row>
    <row r="234" spans="1:32" x14ac:dyDescent="0.25">
      <c r="A234" s="102"/>
      <c r="B234" s="102"/>
      <c r="C234" s="102"/>
      <c r="D234" s="266"/>
      <c r="E234" s="266"/>
      <c r="F234" s="266"/>
      <c r="G234" s="266"/>
      <c r="H234" s="266"/>
      <c r="I234" s="266"/>
      <c r="J234" s="94" t="str">
        <f>'[1]PROGRAMS &amp; COURSES SUMMARY'!J234</f>
        <v>N/A</v>
      </c>
      <c r="K234" s="94" t="str">
        <f>'[1]PROGRAMS &amp; COURSES SUMMARY'!K234</f>
        <v>N/A</v>
      </c>
      <c r="L234" s="94" t="str">
        <f>'[1]PROGRAMS &amp; COURSES SUMMARY'!L234</f>
        <v>N/A</v>
      </c>
      <c r="M234" s="94" t="str">
        <f>'[1]PROGRAMS &amp; COURSES SUMMARY'!M234</f>
        <v>N/A</v>
      </c>
      <c r="N234" s="94" t="str">
        <f>'[1]PROGRAMS &amp; COURSES SUMMARY'!N234</f>
        <v>N/A</v>
      </c>
      <c r="O234" s="94" t="str">
        <f>'[1]PROGRAMS &amp; COURSES SUMMARY'!O234</f>
        <v>N/A</v>
      </c>
      <c r="P234" s="94" t="str">
        <f>'[1]PROGRAMS &amp; COURSES SUMMARY'!P234</f>
        <v>N/A</v>
      </c>
      <c r="Q234" s="94" t="str">
        <f>'[1]PROGRAMS &amp; COURSES SUMMARY'!Q234</f>
        <v>N/A</v>
      </c>
      <c r="R234" s="94" t="str">
        <f>'[1]PROGRAMS &amp; COURSES SUMMARY'!R234</f>
        <v>N/A</v>
      </c>
      <c r="S234" s="94" t="str">
        <f>'[1]PROGRAMS &amp; COURSES SUMMARY'!S234</f>
        <v>N/A</v>
      </c>
      <c r="T234" s="94" t="str">
        <f>'[1]PROGRAMS &amp; COURSES SUMMARY'!T234</f>
        <v>N/A</v>
      </c>
      <c r="U234" s="94" t="str">
        <f>'[1]PROGRAMS &amp; COURSES SUMMARY'!U234</f>
        <v>N/A</v>
      </c>
      <c r="V234" s="94" t="str">
        <f>'[1]PROGRAMS &amp; COURSES SUMMARY'!V234</f>
        <v>N/A</v>
      </c>
      <c r="W234" s="94" t="str">
        <f>'[1]PROGRAMS &amp; COURSES SUMMARY'!W234</f>
        <v>N/A</v>
      </c>
      <c r="X234" s="94" t="str">
        <f>'[1]PROGRAMS &amp; COURSES SUMMARY'!X234</f>
        <v>N/A</v>
      </c>
      <c r="Y234" s="94" t="str">
        <f>'[1]PROGRAMS &amp; COURSES SUMMARY'!Y234</f>
        <v>N/A</v>
      </c>
      <c r="Z234" s="95" t="str">
        <f>'[1]PROGRAMS &amp; COURSES SUMMARY'!Z234</f>
        <v>N/A</v>
      </c>
      <c r="AA234" s="11">
        <f>'[1]PROGRAMS &amp; COURSES SUMMARY'!AA234</f>
        <v>0</v>
      </c>
      <c r="AB234" s="247"/>
      <c r="AC234" s="244"/>
      <c r="AD234" s="244"/>
      <c r="AE234" s="244"/>
      <c r="AF234" s="244"/>
    </row>
    <row r="235" spans="1:32" x14ac:dyDescent="0.25">
      <c r="A235" s="102"/>
      <c r="B235" s="102"/>
      <c r="C235" s="102"/>
      <c r="D235" s="266"/>
      <c r="E235" s="266"/>
      <c r="F235" s="266"/>
      <c r="G235" s="266"/>
      <c r="H235" s="266"/>
      <c r="I235" s="266"/>
      <c r="J235" s="94" t="str">
        <f>'[1]PROGRAMS &amp; COURSES SUMMARY'!J235</f>
        <v>N/A</v>
      </c>
      <c r="K235" s="94" t="str">
        <f>'[1]PROGRAMS &amp; COURSES SUMMARY'!K235</f>
        <v>N/A</v>
      </c>
      <c r="L235" s="94" t="str">
        <f>'[1]PROGRAMS &amp; COURSES SUMMARY'!L235</f>
        <v>N/A</v>
      </c>
      <c r="M235" s="94" t="str">
        <f>'[1]PROGRAMS &amp; COURSES SUMMARY'!M235</f>
        <v>N/A</v>
      </c>
      <c r="N235" s="94" t="str">
        <f>'[1]PROGRAMS &amp; COURSES SUMMARY'!N235</f>
        <v>N/A</v>
      </c>
      <c r="O235" s="94" t="str">
        <f>'[1]PROGRAMS &amp; COURSES SUMMARY'!O235</f>
        <v>N/A</v>
      </c>
      <c r="P235" s="94" t="str">
        <f>'[1]PROGRAMS &amp; COURSES SUMMARY'!P235</f>
        <v>N/A</v>
      </c>
      <c r="Q235" s="94" t="str">
        <f>'[1]PROGRAMS &amp; COURSES SUMMARY'!Q235</f>
        <v>N/A</v>
      </c>
      <c r="R235" s="94" t="str">
        <f>'[1]PROGRAMS &amp; COURSES SUMMARY'!R235</f>
        <v>N/A</v>
      </c>
      <c r="S235" s="94" t="str">
        <f>'[1]PROGRAMS &amp; COURSES SUMMARY'!S235</f>
        <v>N/A</v>
      </c>
      <c r="T235" s="94" t="str">
        <f>'[1]PROGRAMS &amp; COURSES SUMMARY'!T235</f>
        <v>N/A</v>
      </c>
      <c r="U235" s="94" t="str">
        <f>'[1]PROGRAMS &amp; COURSES SUMMARY'!U235</f>
        <v>N/A</v>
      </c>
      <c r="V235" s="94" t="str">
        <f>'[1]PROGRAMS &amp; COURSES SUMMARY'!V235</f>
        <v>N/A</v>
      </c>
      <c r="W235" s="94" t="str">
        <f>'[1]PROGRAMS &amp; COURSES SUMMARY'!W235</f>
        <v>N/A</v>
      </c>
      <c r="X235" s="94" t="str">
        <f>'[1]PROGRAMS &amp; COURSES SUMMARY'!X235</f>
        <v>N/A</v>
      </c>
      <c r="Y235" s="94" t="str">
        <f>'[1]PROGRAMS &amp; COURSES SUMMARY'!Y235</f>
        <v>N/A</v>
      </c>
      <c r="Z235" s="95" t="str">
        <f>'[1]PROGRAMS &amp; COURSES SUMMARY'!Z235</f>
        <v>N/A</v>
      </c>
      <c r="AA235" s="11">
        <f>'[1]PROGRAMS &amp; COURSES SUMMARY'!AA235</f>
        <v>0</v>
      </c>
      <c r="AB235" s="247"/>
      <c r="AC235" s="244"/>
      <c r="AD235" s="244"/>
      <c r="AE235" s="244"/>
      <c r="AF235" s="244"/>
    </row>
    <row r="236" spans="1:32" x14ac:dyDescent="0.25">
      <c r="A236" s="102"/>
      <c r="B236" s="102"/>
      <c r="C236" s="102"/>
      <c r="D236" s="266"/>
      <c r="E236" s="266"/>
      <c r="F236" s="266"/>
      <c r="G236" s="266"/>
      <c r="H236" s="266"/>
      <c r="I236" s="266"/>
      <c r="J236" s="94" t="str">
        <f>'[1]PROGRAMS &amp; COURSES SUMMARY'!J236</f>
        <v>N/A</v>
      </c>
      <c r="K236" s="94" t="str">
        <f>'[1]PROGRAMS &amp; COURSES SUMMARY'!K236</f>
        <v>N/A</v>
      </c>
      <c r="L236" s="94" t="str">
        <f>'[1]PROGRAMS &amp; COURSES SUMMARY'!L236</f>
        <v>N/A</v>
      </c>
      <c r="M236" s="94" t="str">
        <f>'[1]PROGRAMS &amp; COURSES SUMMARY'!M236</f>
        <v>N/A</v>
      </c>
      <c r="N236" s="94" t="str">
        <f>'[1]PROGRAMS &amp; COURSES SUMMARY'!N236</f>
        <v>N/A</v>
      </c>
      <c r="O236" s="94" t="str">
        <f>'[1]PROGRAMS &amp; COURSES SUMMARY'!O236</f>
        <v>N/A</v>
      </c>
      <c r="P236" s="94" t="str">
        <f>'[1]PROGRAMS &amp; COURSES SUMMARY'!P236</f>
        <v>N/A</v>
      </c>
      <c r="Q236" s="94" t="str">
        <f>'[1]PROGRAMS &amp; COURSES SUMMARY'!Q236</f>
        <v>N/A</v>
      </c>
      <c r="R236" s="94" t="str">
        <f>'[1]PROGRAMS &amp; COURSES SUMMARY'!R236</f>
        <v>N/A</v>
      </c>
      <c r="S236" s="94" t="str">
        <f>'[1]PROGRAMS &amp; COURSES SUMMARY'!S236</f>
        <v>N/A</v>
      </c>
      <c r="T236" s="94" t="str">
        <f>'[1]PROGRAMS &amp; COURSES SUMMARY'!T236</f>
        <v>N/A</v>
      </c>
      <c r="U236" s="94" t="str">
        <f>'[1]PROGRAMS &amp; COURSES SUMMARY'!U236</f>
        <v>N/A</v>
      </c>
      <c r="V236" s="94" t="str">
        <f>'[1]PROGRAMS &amp; COURSES SUMMARY'!V236</f>
        <v>N/A</v>
      </c>
      <c r="W236" s="94" t="str">
        <f>'[1]PROGRAMS &amp; COURSES SUMMARY'!W236</f>
        <v>N/A</v>
      </c>
      <c r="X236" s="94" t="str">
        <f>'[1]PROGRAMS &amp; COURSES SUMMARY'!X236</f>
        <v>N/A</v>
      </c>
      <c r="Y236" s="94" t="str">
        <f>'[1]PROGRAMS &amp; COURSES SUMMARY'!Y236</f>
        <v>N/A</v>
      </c>
      <c r="Z236" s="95" t="str">
        <f>'[1]PROGRAMS &amp; COURSES SUMMARY'!Z236</f>
        <v>N/A</v>
      </c>
      <c r="AA236" s="11">
        <f>'[1]PROGRAMS &amp; COURSES SUMMARY'!AA236</f>
        <v>0</v>
      </c>
      <c r="AB236" s="247"/>
      <c r="AC236" s="244"/>
      <c r="AD236" s="244"/>
      <c r="AE236" s="244"/>
      <c r="AF236" s="244"/>
    </row>
    <row r="237" spans="1:32" x14ac:dyDescent="0.25">
      <c r="A237" s="102"/>
      <c r="B237" s="102"/>
      <c r="C237" s="102"/>
      <c r="D237" s="266"/>
      <c r="E237" s="266"/>
      <c r="F237" s="266"/>
      <c r="G237" s="266"/>
      <c r="H237" s="266"/>
      <c r="I237" s="266"/>
      <c r="J237" s="94" t="str">
        <f>'[1]PROGRAMS &amp; COURSES SUMMARY'!J237</f>
        <v>N/A</v>
      </c>
      <c r="K237" s="94" t="str">
        <f>'[1]PROGRAMS &amp; COURSES SUMMARY'!K237</f>
        <v>N/A</v>
      </c>
      <c r="L237" s="94" t="str">
        <f>'[1]PROGRAMS &amp; COURSES SUMMARY'!L237</f>
        <v>N/A</v>
      </c>
      <c r="M237" s="94" t="str">
        <f>'[1]PROGRAMS &amp; COURSES SUMMARY'!M237</f>
        <v>N/A</v>
      </c>
      <c r="N237" s="94" t="str">
        <f>'[1]PROGRAMS &amp; COURSES SUMMARY'!N237</f>
        <v>N/A</v>
      </c>
      <c r="O237" s="94" t="str">
        <f>'[1]PROGRAMS &amp; COURSES SUMMARY'!O237</f>
        <v>N/A</v>
      </c>
      <c r="P237" s="94" t="str">
        <f>'[1]PROGRAMS &amp; COURSES SUMMARY'!P237</f>
        <v>N/A</v>
      </c>
      <c r="Q237" s="94" t="str">
        <f>'[1]PROGRAMS &amp; COURSES SUMMARY'!Q237</f>
        <v>N/A</v>
      </c>
      <c r="R237" s="94" t="str">
        <f>'[1]PROGRAMS &amp; COURSES SUMMARY'!R237</f>
        <v>N/A</v>
      </c>
      <c r="S237" s="94" t="str">
        <f>'[1]PROGRAMS &amp; COURSES SUMMARY'!S237</f>
        <v>N/A</v>
      </c>
      <c r="T237" s="94" t="str">
        <f>'[1]PROGRAMS &amp; COURSES SUMMARY'!T237</f>
        <v>N/A</v>
      </c>
      <c r="U237" s="94" t="str">
        <f>'[1]PROGRAMS &amp; COURSES SUMMARY'!U237</f>
        <v>N/A</v>
      </c>
      <c r="V237" s="94" t="str">
        <f>'[1]PROGRAMS &amp; COURSES SUMMARY'!V237</f>
        <v>N/A</v>
      </c>
      <c r="W237" s="94" t="str">
        <f>'[1]PROGRAMS &amp; COURSES SUMMARY'!W237</f>
        <v>N/A</v>
      </c>
      <c r="X237" s="94" t="str">
        <f>'[1]PROGRAMS &amp; COURSES SUMMARY'!X237</f>
        <v>N/A</v>
      </c>
      <c r="Y237" s="94" t="str">
        <f>'[1]PROGRAMS &amp; COURSES SUMMARY'!Y237</f>
        <v>N/A</v>
      </c>
      <c r="Z237" s="95" t="str">
        <f>'[1]PROGRAMS &amp; COURSES SUMMARY'!Z237</f>
        <v>N/A</v>
      </c>
      <c r="AA237" s="11">
        <f>'[1]PROGRAMS &amp; COURSES SUMMARY'!AA237</f>
        <v>0</v>
      </c>
      <c r="AB237" s="247"/>
      <c r="AC237" s="244"/>
      <c r="AD237" s="244"/>
      <c r="AE237" s="244"/>
      <c r="AF237" s="244"/>
    </row>
    <row r="238" spans="1:32" x14ac:dyDescent="0.25">
      <c r="A238" s="102"/>
      <c r="B238" s="102"/>
      <c r="C238" s="102"/>
      <c r="D238" s="266"/>
      <c r="E238" s="266"/>
      <c r="F238" s="266"/>
      <c r="G238" s="266"/>
      <c r="H238" s="266"/>
      <c r="I238" s="266"/>
      <c r="J238" s="94" t="str">
        <f>'[1]PROGRAMS &amp; COURSES SUMMARY'!J238</f>
        <v>N/A</v>
      </c>
      <c r="K238" s="94" t="str">
        <f>'[1]PROGRAMS &amp; COURSES SUMMARY'!K238</f>
        <v>N/A</v>
      </c>
      <c r="L238" s="94" t="str">
        <f>'[1]PROGRAMS &amp; COURSES SUMMARY'!L238</f>
        <v>N/A</v>
      </c>
      <c r="M238" s="94" t="str">
        <f>'[1]PROGRAMS &amp; COURSES SUMMARY'!M238</f>
        <v>N/A</v>
      </c>
      <c r="N238" s="94" t="str">
        <f>'[1]PROGRAMS &amp; COURSES SUMMARY'!N238</f>
        <v>N/A</v>
      </c>
      <c r="O238" s="94" t="str">
        <f>'[1]PROGRAMS &amp; COURSES SUMMARY'!O238</f>
        <v>N/A</v>
      </c>
      <c r="P238" s="94" t="str">
        <f>'[1]PROGRAMS &amp; COURSES SUMMARY'!P238</f>
        <v>N/A</v>
      </c>
      <c r="Q238" s="94" t="str">
        <f>'[1]PROGRAMS &amp; COURSES SUMMARY'!Q238</f>
        <v>N/A</v>
      </c>
      <c r="R238" s="94" t="str">
        <f>'[1]PROGRAMS &amp; COURSES SUMMARY'!R238</f>
        <v>N/A</v>
      </c>
      <c r="S238" s="94" t="str">
        <f>'[1]PROGRAMS &amp; COURSES SUMMARY'!S238</f>
        <v>N/A</v>
      </c>
      <c r="T238" s="94" t="str">
        <f>'[1]PROGRAMS &amp; COURSES SUMMARY'!T238</f>
        <v>N/A</v>
      </c>
      <c r="U238" s="94" t="str">
        <f>'[1]PROGRAMS &amp; COURSES SUMMARY'!U238</f>
        <v>N/A</v>
      </c>
      <c r="V238" s="94" t="str">
        <f>'[1]PROGRAMS &amp; COURSES SUMMARY'!V238</f>
        <v>N/A</v>
      </c>
      <c r="W238" s="94" t="str">
        <f>'[1]PROGRAMS &amp; COURSES SUMMARY'!W238</f>
        <v>N/A</v>
      </c>
      <c r="X238" s="94" t="str">
        <f>'[1]PROGRAMS &amp; COURSES SUMMARY'!X238</f>
        <v>N/A</v>
      </c>
      <c r="Y238" s="94" t="str">
        <f>'[1]PROGRAMS &amp; COURSES SUMMARY'!Y238</f>
        <v>N/A</v>
      </c>
      <c r="Z238" s="95" t="str">
        <f>'[1]PROGRAMS &amp; COURSES SUMMARY'!Z238</f>
        <v>N/A</v>
      </c>
      <c r="AA238" s="11">
        <f>'[1]PROGRAMS &amp; COURSES SUMMARY'!AA238</f>
        <v>0</v>
      </c>
      <c r="AB238" s="247"/>
      <c r="AC238" s="244"/>
      <c r="AD238" s="244"/>
      <c r="AE238" s="244"/>
      <c r="AF238" s="244"/>
    </row>
    <row r="239" spans="1:32" x14ac:dyDescent="0.25">
      <c r="A239" s="102"/>
      <c r="B239" s="102"/>
      <c r="C239" s="102"/>
      <c r="D239" s="266"/>
      <c r="E239" s="266"/>
      <c r="F239" s="266"/>
      <c r="G239" s="266"/>
      <c r="H239" s="266"/>
      <c r="I239" s="266"/>
      <c r="J239" s="94" t="str">
        <f>'[1]PROGRAMS &amp; COURSES SUMMARY'!J239</f>
        <v>N/A</v>
      </c>
      <c r="K239" s="94" t="str">
        <f>'[1]PROGRAMS &amp; COURSES SUMMARY'!K239</f>
        <v>N/A</v>
      </c>
      <c r="L239" s="94" t="str">
        <f>'[1]PROGRAMS &amp; COURSES SUMMARY'!L239</f>
        <v>N/A</v>
      </c>
      <c r="M239" s="94" t="str">
        <f>'[1]PROGRAMS &amp; COURSES SUMMARY'!M239</f>
        <v>N/A</v>
      </c>
      <c r="N239" s="94" t="str">
        <f>'[1]PROGRAMS &amp; COURSES SUMMARY'!N239</f>
        <v>N/A</v>
      </c>
      <c r="O239" s="94" t="str">
        <f>'[1]PROGRAMS &amp; COURSES SUMMARY'!O239</f>
        <v>N/A</v>
      </c>
      <c r="P239" s="94" t="str">
        <f>'[1]PROGRAMS &amp; COURSES SUMMARY'!P239</f>
        <v>N/A</v>
      </c>
      <c r="Q239" s="94" t="str">
        <f>'[1]PROGRAMS &amp; COURSES SUMMARY'!Q239</f>
        <v>N/A</v>
      </c>
      <c r="R239" s="94" t="str">
        <f>'[1]PROGRAMS &amp; COURSES SUMMARY'!R239</f>
        <v>N/A</v>
      </c>
      <c r="S239" s="94" t="str">
        <f>'[1]PROGRAMS &amp; COURSES SUMMARY'!S239</f>
        <v>N/A</v>
      </c>
      <c r="T239" s="94" t="str">
        <f>'[1]PROGRAMS &amp; COURSES SUMMARY'!T239</f>
        <v>N/A</v>
      </c>
      <c r="U239" s="94" t="str">
        <f>'[1]PROGRAMS &amp; COURSES SUMMARY'!U239</f>
        <v>N/A</v>
      </c>
      <c r="V239" s="94" t="str">
        <f>'[1]PROGRAMS &amp; COURSES SUMMARY'!V239</f>
        <v>N/A</v>
      </c>
      <c r="W239" s="94" t="str">
        <f>'[1]PROGRAMS &amp; COURSES SUMMARY'!W239</f>
        <v>N/A</v>
      </c>
      <c r="X239" s="94" t="str">
        <f>'[1]PROGRAMS &amp; COURSES SUMMARY'!X239</f>
        <v>N/A</v>
      </c>
      <c r="Y239" s="94" t="str">
        <f>'[1]PROGRAMS &amp; COURSES SUMMARY'!Y239</f>
        <v>N/A</v>
      </c>
      <c r="Z239" s="95" t="str">
        <f>'[1]PROGRAMS &amp; COURSES SUMMARY'!Z239</f>
        <v>N/A</v>
      </c>
      <c r="AA239" s="11">
        <f>'[1]PROGRAMS &amp; COURSES SUMMARY'!AA239</f>
        <v>0</v>
      </c>
      <c r="AB239" s="247"/>
      <c r="AC239" s="244"/>
      <c r="AD239" s="244"/>
      <c r="AE239" s="244"/>
      <c r="AF239" s="244"/>
    </row>
    <row r="240" spans="1:32" x14ac:dyDescent="0.25">
      <c r="A240" s="102"/>
      <c r="B240" s="102"/>
      <c r="C240" s="102"/>
      <c r="D240" s="266"/>
      <c r="E240" s="266"/>
      <c r="F240" s="266"/>
      <c r="G240" s="266"/>
      <c r="H240" s="266"/>
      <c r="I240" s="266"/>
      <c r="J240" s="94" t="str">
        <f>'[1]PROGRAMS &amp; COURSES SUMMARY'!J240</f>
        <v>N/A</v>
      </c>
      <c r="K240" s="94" t="str">
        <f>'[1]PROGRAMS &amp; COURSES SUMMARY'!K240</f>
        <v>N/A</v>
      </c>
      <c r="L240" s="94" t="str">
        <f>'[1]PROGRAMS &amp; COURSES SUMMARY'!L240</f>
        <v>N/A</v>
      </c>
      <c r="M240" s="94" t="str">
        <f>'[1]PROGRAMS &amp; COURSES SUMMARY'!M240</f>
        <v>N/A</v>
      </c>
      <c r="N240" s="94" t="str">
        <f>'[1]PROGRAMS &amp; COURSES SUMMARY'!N240</f>
        <v>N/A</v>
      </c>
      <c r="O240" s="94" t="str">
        <f>'[1]PROGRAMS &amp; COURSES SUMMARY'!O240</f>
        <v>N/A</v>
      </c>
      <c r="P240" s="94" t="str">
        <f>'[1]PROGRAMS &amp; COURSES SUMMARY'!P240</f>
        <v>N/A</v>
      </c>
      <c r="Q240" s="94" t="str">
        <f>'[1]PROGRAMS &amp; COURSES SUMMARY'!Q240</f>
        <v>N/A</v>
      </c>
      <c r="R240" s="94" t="str">
        <f>'[1]PROGRAMS &amp; COURSES SUMMARY'!R240</f>
        <v>N/A</v>
      </c>
      <c r="S240" s="94" t="str">
        <f>'[1]PROGRAMS &amp; COURSES SUMMARY'!S240</f>
        <v>N/A</v>
      </c>
      <c r="T240" s="94" t="str">
        <f>'[1]PROGRAMS &amp; COURSES SUMMARY'!T240</f>
        <v>N/A</v>
      </c>
      <c r="U240" s="94" t="str">
        <f>'[1]PROGRAMS &amp; COURSES SUMMARY'!U240</f>
        <v>N/A</v>
      </c>
      <c r="V240" s="94" t="str">
        <f>'[1]PROGRAMS &amp; COURSES SUMMARY'!V240</f>
        <v>N/A</v>
      </c>
      <c r="W240" s="94" t="str">
        <f>'[1]PROGRAMS &amp; COURSES SUMMARY'!W240</f>
        <v>N/A</v>
      </c>
      <c r="X240" s="94" t="str">
        <f>'[1]PROGRAMS &amp; COURSES SUMMARY'!X240</f>
        <v>N/A</v>
      </c>
      <c r="Y240" s="94" t="str">
        <f>'[1]PROGRAMS &amp; COURSES SUMMARY'!Y240</f>
        <v>N/A</v>
      </c>
      <c r="Z240" s="95" t="str">
        <f>'[1]PROGRAMS &amp; COURSES SUMMARY'!Z240</f>
        <v>N/A</v>
      </c>
      <c r="AA240" s="11">
        <f>'[1]PROGRAMS &amp; COURSES SUMMARY'!AA240</f>
        <v>0</v>
      </c>
      <c r="AB240" s="247"/>
      <c r="AC240" s="244"/>
      <c r="AD240" s="244"/>
      <c r="AE240" s="244"/>
      <c r="AF240" s="244"/>
    </row>
    <row r="241" spans="1:32" x14ac:dyDescent="0.25">
      <c r="A241" s="102"/>
      <c r="B241" s="102"/>
      <c r="C241" s="102"/>
      <c r="D241" s="266"/>
      <c r="E241" s="266"/>
      <c r="F241" s="266"/>
      <c r="G241" s="266"/>
      <c r="H241" s="266"/>
      <c r="I241" s="266"/>
      <c r="J241" s="94" t="str">
        <f>'[1]PROGRAMS &amp; COURSES SUMMARY'!J241</f>
        <v>N/A</v>
      </c>
      <c r="K241" s="94" t="str">
        <f>'[1]PROGRAMS &amp; COURSES SUMMARY'!K241</f>
        <v>N/A</v>
      </c>
      <c r="L241" s="94" t="str">
        <f>'[1]PROGRAMS &amp; COURSES SUMMARY'!L241</f>
        <v>N/A</v>
      </c>
      <c r="M241" s="94" t="str">
        <f>'[1]PROGRAMS &amp; COURSES SUMMARY'!M241</f>
        <v>N/A</v>
      </c>
      <c r="N241" s="94" t="str">
        <f>'[1]PROGRAMS &amp; COURSES SUMMARY'!N241</f>
        <v>N/A</v>
      </c>
      <c r="O241" s="94" t="str">
        <f>'[1]PROGRAMS &amp; COURSES SUMMARY'!O241</f>
        <v>N/A</v>
      </c>
      <c r="P241" s="94" t="str">
        <f>'[1]PROGRAMS &amp; COURSES SUMMARY'!P241</f>
        <v>N/A</v>
      </c>
      <c r="Q241" s="94" t="str">
        <f>'[1]PROGRAMS &amp; COURSES SUMMARY'!Q241</f>
        <v>N/A</v>
      </c>
      <c r="R241" s="94" t="str">
        <f>'[1]PROGRAMS &amp; COURSES SUMMARY'!R241</f>
        <v>N/A</v>
      </c>
      <c r="S241" s="94" t="str">
        <f>'[1]PROGRAMS &amp; COURSES SUMMARY'!S241</f>
        <v>N/A</v>
      </c>
      <c r="T241" s="94" t="str">
        <f>'[1]PROGRAMS &amp; COURSES SUMMARY'!T241</f>
        <v>N/A</v>
      </c>
      <c r="U241" s="94" t="str">
        <f>'[1]PROGRAMS &amp; COURSES SUMMARY'!U241</f>
        <v>N/A</v>
      </c>
      <c r="V241" s="94" t="str">
        <f>'[1]PROGRAMS &amp; COURSES SUMMARY'!V241</f>
        <v>N/A</v>
      </c>
      <c r="W241" s="94" t="str">
        <f>'[1]PROGRAMS &amp; COURSES SUMMARY'!W241</f>
        <v>N/A</v>
      </c>
      <c r="X241" s="94" t="str">
        <f>'[1]PROGRAMS &amp; COURSES SUMMARY'!X241</f>
        <v>N/A</v>
      </c>
      <c r="Y241" s="94" t="str">
        <f>'[1]PROGRAMS &amp; COURSES SUMMARY'!Y241</f>
        <v>N/A</v>
      </c>
      <c r="Z241" s="95" t="str">
        <f>'[1]PROGRAMS &amp; COURSES SUMMARY'!Z241</f>
        <v>N/A</v>
      </c>
      <c r="AA241" s="11">
        <f>'[1]PROGRAMS &amp; COURSES SUMMARY'!AA241</f>
        <v>0</v>
      </c>
      <c r="AB241" s="247"/>
      <c r="AC241" s="244"/>
      <c r="AD241" s="244"/>
      <c r="AE241" s="244"/>
      <c r="AF241" s="244"/>
    </row>
    <row r="242" spans="1:32" x14ac:dyDescent="0.25">
      <c r="A242" s="102"/>
      <c r="B242" s="102"/>
      <c r="C242" s="102"/>
      <c r="D242" s="266"/>
      <c r="E242" s="266"/>
      <c r="F242" s="266"/>
      <c r="G242" s="266"/>
      <c r="H242" s="266"/>
      <c r="I242" s="266"/>
      <c r="J242" s="94" t="str">
        <f>'[1]PROGRAMS &amp; COURSES SUMMARY'!J242</f>
        <v>N/A</v>
      </c>
      <c r="K242" s="94" t="str">
        <f>'[1]PROGRAMS &amp; COURSES SUMMARY'!K242</f>
        <v>N/A</v>
      </c>
      <c r="L242" s="94" t="str">
        <f>'[1]PROGRAMS &amp; COURSES SUMMARY'!L242</f>
        <v>N/A</v>
      </c>
      <c r="M242" s="94" t="str">
        <f>'[1]PROGRAMS &amp; COURSES SUMMARY'!M242</f>
        <v>N/A</v>
      </c>
      <c r="N242" s="94" t="str">
        <f>'[1]PROGRAMS &amp; COURSES SUMMARY'!N242</f>
        <v>N/A</v>
      </c>
      <c r="O242" s="94" t="str">
        <f>'[1]PROGRAMS &amp; COURSES SUMMARY'!O242</f>
        <v>N/A</v>
      </c>
      <c r="P242" s="94" t="str">
        <f>'[1]PROGRAMS &amp; COURSES SUMMARY'!P242</f>
        <v>N/A</v>
      </c>
      <c r="Q242" s="94" t="str">
        <f>'[1]PROGRAMS &amp; COURSES SUMMARY'!Q242</f>
        <v>N/A</v>
      </c>
      <c r="R242" s="94" t="str">
        <f>'[1]PROGRAMS &amp; COURSES SUMMARY'!R242</f>
        <v>N/A</v>
      </c>
      <c r="S242" s="94" t="str">
        <f>'[1]PROGRAMS &amp; COURSES SUMMARY'!S242</f>
        <v>N/A</v>
      </c>
      <c r="T242" s="94" t="str">
        <f>'[1]PROGRAMS &amp; COURSES SUMMARY'!T242</f>
        <v>N/A</v>
      </c>
      <c r="U242" s="94" t="str">
        <f>'[1]PROGRAMS &amp; COURSES SUMMARY'!U242</f>
        <v>N/A</v>
      </c>
      <c r="V242" s="94" t="str">
        <f>'[1]PROGRAMS &amp; COURSES SUMMARY'!V242</f>
        <v>N/A</v>
      </c>
      <c r="W242" s="94" t="str">
        <f>'[1]PROGRAMS &amp; COURSES SUMMARY'!W242</f>
        <v>N/A</v>
      </c>
      <c r="X242" s="94" t="str">
        <f>'[1]PROGRAMS &amp; COURSES SUMMARY'!X242</f>
        <v>N/A</v>
      </c>
      <c r="Y242" s="94" t="str">
        <f>'[1]PROGRAMS &amp; COURSES SUMMARY'!Y242</f>
        <v>N/A</v>
      </c>
      <c r="Z242" s="95" t="str">
        <f>'[1]PROGRAMS &amp; COURSES SUMMARY'!Z242</f>
        <v>N/A</v>
      </c>
      <c r="AA242" s="11">
        <f>'[1]PROGRAMS &amp; COURSES SUMMARY'!AA242</f>
        <v>0</v>
      </c>
      <c r="AB242" s="247"/>
      <c r="AC242" s="244"/>
      <c r="AD242" s="244"/>
      <c r="AE242" s="244"/>
      <c r="AF242" s="244"/>
    </row>
    <row r="243" spans="1:32" x14ac:dyDescent="0.25">
      <c r="A243" s="102"/>
      <c r="B243" s="102"/>
      <c r="C243" s="102"/>
      <c r="D243" s="266"/>
      <c r="E243" s="266"/>
      <c r="F243" s="266"/>
      <c r="G243" s="266"/>
      <c r="H243" s="266"/>
      <c r="I243" s="266"/>
      <c r="J243" s="94" t="str">
        <f>'[1]PROGRAMS &amp; COURSES SUMMARY'!J243</f>
        <v>N/A</v>
      </c>
      <c r="K243" s="94" t="str">
        <f>'[1]PROGRAMS &amp; COURSES SUMMARY'!K243</f>
        <v>N/A</v>
      </c>
      <c r="L243" s="94" t="str">
        <f>'[1]PROGRAMS &amp; COURSES SUMMARY'!L243</f>
        <v>N/A</v>
      </c>
      <c r="M243" s="94" t="str">
        <f>'[1]PROGRAMS &amp; COURSES SUMMARY'!M243</f>
        <v>N/A</v>
      </c>
      <c r="N243" s="94" t="str">
        <f>'[1]PROGRAMS &amp; COURSES SUMMARY'!N243</f>
        <v>N/A</v>
      </c>
      <c r="O243" s="94" t="str">
        <f>'[1]PROGRAMS &amp; COURSES SUMMARY'!O243</f>
        <v>N/A</v>
      </c>
      <c r="P243" s="94" t="str">
        <f>'[1]PROGRAMS &amp; COURSES SUMMARY'!P243</f>
        <v>N/A</v>
      </c>
      <c r="Q243" s="94" t="str">
        <f>'[1]PROGRAMS &amp; COURSES SUMMARY'!Q243</f>
        <v>N/A</v>
      </c>
      <c r="R243" s="94" t="str">
        <f>'[1]PROGRAMS &amp; COURSES SUMMARY'!R243</f>
        <v>N/A</v>
      </c>
      <c r="S243" s="94" t="str">
        <f>'[1]PROGRAMS &amp; COURSES SUMMARY'!S243</f>
        <v>N/A</v>
      </c>
      <c r="T243" s="94" t="str">
        <f>'[1]PROGRAMS &amp; COURSES SUMMARY'!T243</f>
        <v>N/A</v>
      </c>
      <c r="U243" s="94" t="str">
        <f>'[1]PROGRAMS &amp; COURSES SUMMARY'!U243</f>
        <v>N/A</v>
      </c>
      <c r="V243" s="94" t="str">
        <f>'[1]PROGRAMS &amp; COURSES SUMMARY'!V243</f>
        <v>N/A</v>
      </c>
      <c r="W243" s="94" t="str">
        <f>'[1]PROGRAMS &amp; COURSES SUMMARY'!W243</f>
        <v>N/A</v>
      </c>
      <c r="X243" s="94" t="str">
        <f>'[1]PROGRAMS &amp; COURSES SUMMARY'!X243</f>
        <v>N/A</v>
      </c>
      <c r="Y243" s="94" t="str">
        <f>'[1]PROGRAMS &amp; COURSES SUMMARY'!Y243</f>
        <v>N/A</v>
      </c>
      <c r="Z243" s="95" t="str">
        <f>'[1]PROGRAMS &amp; COURSES SUMMARY'!Z243</f>
        <v>N/A</v>
      </c>
      <c r="AA243" s="11">
        <f>'[1]PROGRAMS &amp; COURSES SUMMARY'!AA243</f>
        <v>0</v>
      </c>
      <c r="AB243" s="247"/>
      <c r="AC243" s="244"/>
      <c r="AD243" s="244"/>
      <c r="AE243" s="244"/>
      <c r="AF243" s="244"/>
    </row>
    <row r="244" spans="1:32" x14ac:dyDescent="0.25">
      <c r="A244" s="102"/>
      <c r="B244" s="102"/>
      <c r="C244" s="102"/>
      <c r="D244" s="266"/>
      <c r="E244" s="266"/>
      <c r="F244" s="266"/>
      <c r="G244" s="266"/>
      <c r="H244" s="266"/>
      <c r="I244" s="266"/>
      <c r="J244" s="94" t="str">
        <f>'[1]PROGRAMS &amp; COURSES SUMMARY'!J244</f>
        <v>N/A</v>
      </c>
      <c r="K244" s="94" t="str">
        <f>'[1]PROGRAMS &amp; COURSES SUMMARY'!K244</f>
        <v>N/A</v>
      </c>
      <c r="L244" s="94" t="str">
        <f>'[1]PROGRAMS &amp; COURSES SUMMARY'!L244</f>
        <v>N/A</v>
      </c>
      <c r="M244" s="94" t="str">
        <f>'[1]PROGRAMS &amp; COURSES SUMMARY'!M244</f>
        <v>N/A</v>
      </c>
      <c r="N244" s="94" t="str">
        <f>'[1]PROGRAMS &amp; COURSES SUMMARY'!N244</f>
        <v>N/A</v>
      </c>
      <c r="O244" s="94" t="str">
        <f>'[1]PROGRAMS &amp; COURSES SUMMARY'!O244</f>
        <v>N/A</v>
      </c>
      <c r="P244" s="94" t="str">
        <f>'[1]PROGRAMS &amp; COURSES SUMMARY'!P244</f>
        <v>N/A</v>
      </c>
      <c r="Q244" s="94" t="str">
        <f>'[1]PROGRAMS &amp; COURSES SUMMARY'!Q244</f>
        <v>N/A</v>
      </c>
      <c r="R244" s="94" t="str">
        <f>'[1]PROGRAMS &amp; COURSES SUMMARY'!R244</f>
        <v>N/A</v>
      </c>
      <c r="S244" s="94" t="str">
        <f>'[1]PROGRAMS &amp; COURSES SUMMARY'!S244</f>
        <v>N/A</v>
      </c>
      <c r="T244" s="94" t="str">
        <f>'[1]PROGRAMS &amp; COURSES SUMMARY'!T244</f>
        <v>N/A</v>
      </c>
      <c r="U244" s="94" t="str">
        <f>'[1]PROGRAMS &amp; COURSES SUMMARY'!U244</f>
        <v>N/A</v>
      </c>
      <c r="V244" s="94" t="str">
        <f>'[1]PROGRAMS &amp; COURSES SUMMARY'!V244</f>
        <v>N/A</v>
      </c>
      <c r="W244" s="94" t="str">
        <f>'[1]PROGRAMS &amp; COURSES SUMMARY'!W244</f>
        <v>N/A</v>
      </c>
      <c r="X244" s="94" t="str">
        <f>'[1]PROGRAMS &amp; COURSES SUMMARY'!X244</f>
        <v>N/A</v>
      </c>
      <c r="Y244" s="94" t="str">
        <f>'[1]PROGRAMS &amp; COURSES SUMMARY'!Y244</f>
        <v>N/A</v>
      </c>
      <c r="Z244" s="95" t="str">
        <f>'[1]PROGRAMS &amp; COURSES SUMMARY'!Z244</f>
        <v>N/A</v>
      </c>
      <c r="AA244" s="11">
        <f>'[1]PROGRAMS &amp; COURSES SUMMARY'!AA244</f>
        <v>0</v>
      </c>
      <c r="AB244" s="247"/>
      <c r="AC244" s="244"/>
      <c r="AD244" s="244"/>
      <c r="AE244" s="244"/>
      <c r="AF244" s="244"/>
    </row>
    <row r="245" spans="1:32" x14ac:dyDescent="0.25">
      <c r="A245" s="102"/>
      <c r="B245" s="102"/>
      <c r="C245" s="102"/>
      <c r="D245" s="266"/>
      <c r="E245" s="266"/>
      <c r="F245" s="266"/>
      <c r="G245" s="266"/>
      <c r="H245" s="266"/>
      <c r="I245" s="266"/>
      <c r="J245" s="94" t="str">
        <f>'[1]PROGRAMS &amp; COURSES SUMMARY'!J245</f>
        <v>N/A</v>
      </c>
      <c r="K245" s="94" t="str">
        <f>'[1]PROGRAMS &amp; COURSES SUMMARY'!K245</f>
        <v>N/A</v>
      </c>
      <c r="L245" s="94" t="str">
        <f>'[1]PROGRAMS &amp; COURSES SUMMARY'!L245</f>
        <v>N/A</v>
      </c>
      <c r="M245" s="94" t="str">
        <f>'[1]PROGRAMS &amp; COURSES SUMMARY'!M245</f>
        <v>N/A</v>
      </c>
      <c r="N245" s="94" t="str">
        <f>'[1]PROGRAMS &amp; COURSES SUMMARY'!N245</f>
        <v>N/A</v>
      </c>
      <c r="O245" s="94" t="str">
        <f>'[1]PROGRAMS &amp; COURSES SUMMARY'!O245</f>
        <v>N/A</v>
      </c>
      <c r="P245" s="94" t="str">
        <f>'[1]PROGRAMS &amp; COURSES SUMMARY'!P245</f>
        <v>N/A</v>
      </c>
      <c r="Q245" s="94" t="str">
        <f>'[1]PROGRAMS &amp; COURSES SUMMARY'!Q245</f>
        <v>N/A</v>
      </c>
      <c r="R245" s="94" t="str">
        <f>'[1]PROGRAMS &amp; COURSES SUMMARY'!R245</f>
        <v>N/A</v>
      </c>
      <c r="S245" s="94" t="str">
        <f>'[1]PROGRAMS &amp; COURSES SUMMARY'!S245</f>
        <v>N/A</v>
      </c>
      <c r="T245" s="94" t="str">
        <f>'[1]PROGRAMS &amp; COURSES SUMMARY'!T245</f>
        <v>N/A</v>
      </c>
      <c r="U245" s="94" t="str">
        <f>'[1]PROGRAMS &amp; COURSES SUMMARY'!U245</f>
        <v>N/A</v>
      </c>
      <c r="V245" s="94" t="str">
        <f>'[1]PROGRAMS &amp; COURSES SUMMARY'!V245</f>
        <v>N/A</v>
      </c>
      <c r="W245" s="94" t="str">
        <f>'[1]PROGRAMS &amp; COURSES SUMMARY'!W245</f>
        <v>N/A</v>
      </c>
      <c r="X245" s="94" t="str">
        <f>'[1]PROGRAMS &amp; COURSES SUMMARY'!X245</f>
        <v>N/A</v>
      </c>
      <c r="Y245" s="94" t="str">
        <f>'[1]PROGRAMS &amp; COURSES SUMMARY'!Y245</f>
        <v>N/A</v>
      </c>
      <c r="Z245" s="95" t="str">
        <f>'[1]PROGRAMS &amp; COURSES SUMMARY'!Z245</f>
        <v>N/A</v>
      </c>
      <c r="AA245" s="11">
        <f>'[1]PROGRAMS &amp; COURSES SUMMARY'!AA245</f>
        <v>0</v>
      </c>
      <c r="AB245" s="247"/>
      <c r="AC245" s="244"/>
      <c r="AD245" s="244"/>
      <c r="AE245" s="244"/>
      <c r="AF245" s="244"/>
    </row>
    <row r="246" spans="1:32" x14ac:dyDescent="0.25">
      <c r="A246" s="102"/>
      <c r="B246" s="102"/>
      <c r="C246" s="102"/>
      <c r="D246" s="266"/>
      <c r="E246" s="266"/>
      <c r="F246" s="266"/>
      <c r="G246" s="266"/>
      <c r="H246" s="266"/>
      <c r="I246" s="266"/>
      <c r="J246" s="94" t="str">
        <f>'[1]PROGRAMS &amp; COURSES SUMMARY'!J246</f>
        <v>N/A</v>
      </c>
      <c r="K246" s="94" t="str">
        <f>'[1]PROGRAMS &amp; COURSES SUMMARY'!K246</f>
        <v>N/A</v>
      </c>
      <c r="L246" s="94" t="str">
        <f>'[1]PROGRAMS &amp; COURSES SUMMARY'!L246</f>
        <v>N/A</v>
      </c>
      <c r="M246" s="94" t="str">
        <f>'[1]PROGRAMS &amp; COURSES SUMMARY'!M246</f>
        <v>N/A</v>
      </c>
      <c r="N246" s="94" t="str">
        <f>'[1]PROGRAMS &amp; COURSES SUMMARY'!N246</f>
        <v>N/A</v>
      </c>
      <c r="O246" s="94" t="str">
        <f>'[1]PROGRAMS &amp; COURSES SUMMARY'!O246</f>
        <v>N/A</v>
      </c>
      <c r="P246" s="94" t="str">
        <f>'[1]PROGRAMS &amp; COURSES SUMMARY'!P246</f>
        <v>N/A</v>
      </c>
      <c r="Q246" s="94" t="str">
        <f>'[1]PROGRAMS &amp; COURSES SUMMARY'!Q246</f>
        <v>N/A</v>
      </c>
      <c r="R246" s="94" t="str">
        <f>'[1]PROGRAMS &amp; COURSES SUMMARY'!R246</f>
        <v>N/A</v>
      </c>
      <c r="S246" s="94" t="str">
        <f>'[1]PROGRAMS &amp; COURSES SUMMARY'!S246</f>
        <v>N/A</v>
      </c>
      <c r="T246" s="94" t="str">
        <f>'[1]PROGRAMS &amp; COURSES SUMMARY'!T246</f>
        <v>N/A</v>
      </c>
      <c r="U246" s="94" t="str">
        <f>'[1]PROGRAMS &amp; COURSES SUMMARY'!U246</f>
        <v>N/A</v>
      </c>
      <c r="V246" s="94" t="str">
        <f>'[1]PROGRAMS &amp; COURSES SUMMARY'!V246</f>
        <v>N/A</v>
      </c>
      <c r="W246" s="94" t="str">
        <f>'[1]PROGRAMS &amp; COURSES SUMMARY'!W246</f>
        <v>N/A</v>
      </c>
      <c r="X246" s="94" t="str">
        <f>'[1]PROGRAMS &amp; COURSES SUMMARY'!X246</f>
        <v>N/A</v>
      </c>
      <c r="Y246" s="94" t="str">
        <f>'[1]PROGRAMS &amp; COURSES SUMMARY'!Y246</f>
        <v>N/A</v>
      </c>
      <c r="Z246" s="95" t="str">
        <f>'[1]PROGRAMS &amp; COURSES SUMMARY'!Z246</f>
        <v>N/A</v>
      </c>
      <c r="AA246" s="11">
        <f>'[1]PROGRAMS &amp; COURSES SUMMARY'!AA246</f>
        <v>0</v>
      </c>
      <c r="AB246" s="247"/>
      <c r="AC246" s="244"/>
      <c r="AD246" s="244"/>
      <c r="AE246" s="244"/>
      <c r="AF246" s="244"/>
    </row>
    <row r="247" spans="1:32" x14ac:dyDescent="0.25">
      <c r="A247" s="102"/>
      <c r="B247" s="102"/>
      <c r="C247" s="102"/>
      <c r="D247" s="266"/>
      <c r="E247" s="266"/>
      <c r="F247" s="266"/>
      <c r="G247" s="266"/>
      <c r="H247" s="266"/>
      <c r="I247" s="266"/>
      <c r="J247" s="94" t="str">
        <f>'[1]PROGRAMS &amp; COURSES SUMMARY'!J247</f>
        <v>N/A</v>
      </c>
      <c r="K247" s="94" t="str">
        <f>'[1]PROGRAMS &amp; COURSES SUMMARY'!K247</f>
        <v>N/A</v>
      </c>
      <c r="L247" s="94" t="str">
        <f>'[1]PROGRAMS &amp; COURSES SUMMARY'!L247</f>
        <v>N/A</v>
      </c>
      <c r="M247" s="94" t="str">
        <f>'[1]PROGRAMS &amp; COURSES SUMMARY'!M247</f>
        <v>N/A</v>
      </c>
      <c r="N247" s="94" t="str">
        <f>'[1]PROGRAMS &amp; COURSES SUMMARY'!N247</f>
        <v>N/A</v>
      </c>
      <c r="O247" s="94" t="str">
        <f>'[1]PROGRAMS &amp; COURSES SUMMARY'!O247</f>
        <v>N/A</v>
      </c>
      <c r="P247" s="94" t="str">
        <f>'[1]PROGRAMS &amp; COURSES SUMMARY'!P247</f>
        <v>N/A</v>
      </c>
      <c r="Q247" s="94" t="str">
        <f>'[1]PROGRAMS &amp; COURSES SUMMARY'!Q247</f>
        <v>N/A</v>
      </c>
      <c r="R247" s="94" t="str">
        <f>'[1]PROGRAMS &amp; COURSES SUMMARY'!R247</f>
        <v>N/A</v>
      </c>
      <c r="S247" s="94" t="str">
        <f>'[1]PROGRAMS &amp; COURSES SUMMARY'!S247</f>
        <v>N/A</v>
      </c>
      <c r="T247" s="94" t="str">
        <f>'[1]PROGRAMS &amp; COURSES SUMMARY'!T247</f>
        <v>N/A</v>
      </c>
      <c r="U247" s="94" t="str">
        <f>'[1]PROGRAMS &amp; COURSES SUMMARY'!U247</f>
        <v>N/A</v>
      </c>
      <c r="V247" s="94" t="str">
        <f>'[1]PROGRAMS &amp; COURSES SUMMARY'!V247</f>
        <v>N/A</v>
      </c>
      <c r="W247" s="94" t="str">
        <f>'[1]PROGRAMS &amp; COURSES SUMMARY'!W247</f>
        <v>N/A</v>
      </c>
      <c r="X247" s="94" t="str">
        <f>'[1]PROGRAMS &amp; COURSES SUMMARY'!X247</f>
        <v>N/A</v>
      </c>
      <c r="Y247" s="94" t="str">
        <f>'[1]PROGRAMS &amp; COURSES SUMMARY'!Y247</f>
        <v>N/A</v>
      </c>
      <c r="Z247" s="95" t="str">
        <f>'[1]PROGRAMS &amp; COURSES SUMMARY'!Z247</f>
        <v>N/A</v>
      </c>
      <c r="AA247" s="11">
        <f>'[1]PROGRAMS &amp; COURSES SUMMARY'!AA247</f>
        <v>0</v>
      </c>
      <c r="AB247" s="247"/>
      <c r="AC247" s="244"/>
      <c r="AD247" s="244"/>
      <c r="AE247" s="244"/>
      <c r="AF247" s="244"/>
    </row>
    <row r="248" spans="1:32" x14ac:dyDescent="0.25">
      <c r="A248" s="102"/>
      <c r="B248" s="102"/>
      <c r="C248" s="102"/>
      <c r="D248" s="266"/>
      <c r="E248" s="266"/>
      <c r="F248" s="266"/>
      <c r="G248" s="266"/>
      <c r="H248" s="266"/>
      <c r="I248" s="266"/>
      <c r="J248" s="94" t="str">
        <f>'[1]PROGRAMS &amp; COURSES SUMMARY'!J248</f>
        <v>N/A</v>
      </c>
      <c r="K248" s="94" t="str">
        <f>'[1]PROGRAMS &amp; COURSES SUMMARY'!K248</f>
        <v>N/A</v>
      </c>
      <c r="L248" s="94" t="str">
        <f>'[1]PROGRAMS &amp; COURSES SUMMARY'!L248</f>
        <v>N/A</v>
      </c>
      <c r="M248" s="94" t="str">
        <f>'[1]PROGRAMS &amp; COURSES SUMMARY'!M248</f>
        <v>N/A</v>
      </c>
      <c r="N248" s="94" t="str">
        <f>'[1]PROGRAMS &amp; COURSES SUMMARY'!N248</f>
        <v>N/A</v>
      </c>
      <c r="O248" s="94" t="str">
        <f>'[1]PROGRAMS &amp; COURSES SUMMARY'!O248</f>
        <v>N/A</v>
      </c>
      <c r="P248" s="94" t="str">
        <f>'[1]PROGRAMS &amp; COURSES SUMMARY'!P248</f>
        <v>N/A</v>
      </c>
      <c r="Q248" s="94" t="str">
        <f>'[1]PROGRAMS &amp; COURSES SUMMARY'!Q248</f>
        <v>N/A</v>
      </c>
      <c r="R248" s="94" t="str">
        <f>'[1]PROGRAMS &amp; COURSES SUMMARY'!R248</f>
        <v>N/A</v>
      </c>
      <c r="S248" s="94" t="str">
        <f>'[1]PROGRAMS &amp; COURSES SUMMARY'!S248</f>
        <v>N/A</v>
      </c>
      <c r="T248" s="94" t="str">
        <f>'[1]PROGRAMS &amp; COURSES SUMMARY'!T248</f>
        <v>N/A</v>
      </c>
      <c r="U248" s="94" t="str">
        <f>'[1]PROGRAMS &amp; COURSES SUMMARY'!U248</f>
        <v>N/A</v>
      </c>
      <c r="V248" s="94" t="str">
        <f>'[1]PROGRAMS &amp; COURSES SUMMARY'!V248</f>
        <v>N/A</v>
      </c>
      <c r="W248" s="94" t="str">
        <f>'[1]PROGRAMS &amp; COURSES SUMMARY'!W248</f>
        <v>N/A</v>
      </c>
      <c r="X248" s="94" t="str">
        <f>'[1]PROGRAMS &amp; COURSES SUMMARY'!X248</f>
        <v>N/A</v>
      </c>
      <c r="Y248" s="94" t="str">
        <f>'[1]PROGRAMS &amp; COURSES SUMMARY'!Y248</f>
        <v>N/A</v>
      </c>
      <c r="Z248" s="95" t="str">
        <f>'[1]PROGRAMS &amp; COURSES SUMMARY'!Z248</f>
        <v>N/A</v>
      </c>
      <c r="AA248" s="11">
        <f>'[1]PROGRAMS &amp; COURSES SUMMARY'!AA248</f>
        <v>0</v>
      </c>
      <c r="AB248" s="247"/>
      <c r="AC248" s="244"/>
      <c r="AD248" s="244"/>
      <c r="AE248" s="244"/>
      <c r="AF248" s="244"/>
    </row>
    <row r="249" spans="1:32" x14ac:dyDescent="0.25">
      <c r="A249" s="102"/>
      <c r="B249" s="102"/>
      <c r="C249" s="102"/>
      <c r="D249" s="266"/>
      <c r="E249" s="266"/>
      <c r="F249" s="266"/>
      <c r="G249" s="266"/>
      <c r="H249" s="266"/>
      <c r="I249" s="266"/>
      <c r="J249" s="94" t="str">
        <f>'[1]PROGRAMS &amp; COURSES SUMMARY'!J249</f>
        <v>N/A</v>
      </c>
      <c r="K249" s="94" t="str">
        <f>'[1]PROGRAMS &amp; COURSES SUMMARY'!K249</f>
        <v>N/A</v>
      </c>
      <c r="L249" s="94" t="str">
        <f>'[1]PROGRAMS &amp; COURSES SUMMARY'!L249</f>
        <v>N/A</v>
      </c>
      <c r="M249" s="94" t="str">
        <f>'[1]PROGRAMS &amp; COURSES SUMMARY'!M249</f>
        <v>N/A</v>
      </c>
      <c r="N249" s="94" t="str">
        <f>'[1]PROGRAMS &amp; COURSES SUMMARY'!N249</f>
        <v>N/A</v>
      </c>
      <c r="O249" s="94" t="str">
        <f>'[1]PROGRAMS &amp; COURSES SUMMARY'!O249</f>
        <v>N/A</v>
      </c>
      <c r="P249" s="94" t="str">
        <f>'[1]PROGRAMS &amp; COURSES SUMMARY'!P249</f>
        <v>N/A</v>
      </c>
      <c r="Q249" s="94" t="str">
        <f>'[1]PROGRAMS &amp; COURSES SUMMARY'!Q249</f>
        <v>N/A</v>
      </c>
      <c r="R249" s="94" t="str">
        <f>'[1]PROGRAMS &amp; COURSES SUMMARY'!R249</f>
        <v>N/A</v>
      </c>
      <c r="S249" s="94" t="str">
        <f>'[1]PROGRAMS &amp; COURSES SUMMARY'!S249</f>
        <v>N/A</v>
      </c>
      <c r="T249" s="94" t="str">
        <f>'[1]PROGRAMS &amp; COURSES SUMMARY'!T249</f>
        <v>N/A</v>
      </c>
      <c r="U249" s="94" t="str">
        <f>'[1]PROGRAMS &amp; COURSES SUMMARY'!U249</f>
        <v>N/A</v>
      </c>
      <c r="V249" s="94" t="str">
        <f>'[1]PROGRAMS &amp; COURSES SUMMARY'!V249</f>
        <v>N/A</v>
      </c>
      <c r="W249" s="94" t="str">
        <f>'[1]PROGRAMS &amp; COURSES SUMMARY'!W249</f>
        <v>N/A</v>
      </c>
      <c r="X249" s="94" t="str">
        <f>'[1]PROGRAMS &amp; COURSES SUMMARY'!X249</f>
        <v>N/A</v>
      </c>
      <c r="Y249" s="94" t="str">
        <f>'[1]PROGRAMS &amp; COURSES SUMMARY'!Y249</f>
        <v>N/A</v>
      </c>
      <c r="Z249" s="95" t="str">
        <f>'[1]PROGRAMS &amp; COURSES SUMMARY'!Z249</f>
        <v>N/A</v>
      </c>
      <c r="AA249" s="11">
        <f>'[1]PROGRAMS &amp; COURSES SUMMARY'!AA249</f>
        <v>0</v>
      </c>
      <c r="AB249" s="247"/>
      <c r="AC249" s="244"/>
      <c r="AD249" s="244"/>
      <c r="AE249" s="244"/>
      <c r="AF249" s="244"/>
    </row>
    <row r="250" spans="1:32" x14ac:dyDescent="0.25">
      <c r="A250" s="102"/>
      <c r="B250" s="102"/>
      <c r="C250" s="102"/>
      <c r="D250" s="266"/>
      <c r="E250" s="266"/>
      <c r="F250" s="266"/>
      <c r="G250" s="266"/>
      <c r="H250" s="266"/>
      <c r="I250" s="266"/>
      <c r="J250" s="94" t="str">
        <f>'[1]PROGRAMS &amp; COURSES SUMMARY'!J250</f>
        <v>N/A</v>
      </c>
      <c r="K250" s="94" t="str">
        <f>'[1]PROGRAMS &amp; COURSES SUMMARY'!K250</f>
        <v>N/A</v>
      </c>
      <c r="L250" s="94" t="str">
        <f>'[1]PROGRAMS &amp; COURSES SUMMARY'!L250</f>
        <v>N/A</v>
      </c>
      <c r="M250" s="94" t="str">
        <f>'[1]PROGRAMS &amp; COURSES SUMMARY'!M250</f>
        <v>N/A</v>
      </c>
      <c r="N250" s="94" t="str">
        <f>'[1]PROGRAMS &amp; COURSES SUMMARY'!N250</f>
        <v>N/A</v>
      </c>
      <c r="O250" s="94" t="str">
        <f>'[1]PROGRAMS &amp; COURSES SUMMARY'!O250</f>
        <v>N/A</v>
      </c>
      <c r="P250" s="94" t="str">
        <f>'[1]PROGRAMS &amp; COURSES SUMMARY'!P250</f>
        <v>N/A</v>
      </c>
      <c r="Q250" s="94" t="str">
        <f>'[1]PROGRAMS &amp; COURSES SUMMARY'!Q250</f>
        <v>N/A</v>
      </c>
      <c r="R250" s="94" t="str">
        <f>'[1]PROGRAMS &amp; COURSES SUMMARY'!R250</f>
        <v>N/A</v>
      </c>
      <c r="S250" s="94" t="str">
        <f>'[1]PROGRAMS &amp; COURSES SUMMARY'!S250</f>
        <v>N/A</v>
      </c>
      <c r="T250" s="94" t="str">
        <f>'[1]PROGRAMS &amp; COURSES SUMMARY'!T250</f>
        <v>N/A</v>
      </c>
      <c r="U250" s="94" t="str">
        <f>'[1]PROGRAMS &amp; COURSES SUMMARY'!U250</f>
        <v>N/A</v>
      </c>
      <c r="V250" s="94" t="str">
        <f>'[1]PROGRAMS &amp; COURSES SUMMARY'!V250</f>
        <v>N/A</v>
      </c>
      <c r="W250" s="94" t="str">
        <f>'[1]PROGRAMS &amp; COURSES SUMMARY'!W250</f>
        <v>N/A</v>
      </c>
      <c r="X250" s="94" t="str">
        <f>'[1]PROGRAMS &amp; COURSES SUMMARY'!X250</f>
        <v>N/A</v>
      </c>
      <c r="Y250" s="94" t="str">
        <f>'[1]PROGRAMS &amp; COURSES SUMMARY'!Y250</f>
        <v>N/A</v>
      </c>
      <c r="Z250" s="95" t="str">
        <f>'[1]PROGRAMS &amp; COURSES SUMMARY'!Z250</f>
        <v>N/A</v>
      </c>
      <c r="AA250" s="11">
        <f>'[1]PROGRAMS &amp; COURSES SUMMARY'!AA250</f>
        <v>0</v>
      </c>
      <c r="AB250" s="247"/>
      <c r="AC250" s="244"/>
      <c r="AD250" s="244"/>
      <c r="AE250" s="244"/>
      <c r="AF250" s="244"/>
    </row>
    <row r="251" spans="1:32" x14ac:dyDescent="0.25">
      <c r="A251" s="102"/>
      <c r="B251" s="102"/>
      <c r="C251" s="102"/>
      <c r="D251" s="266"/>
      <c r="E251" s="266"/>
      <c r="F251" s="266"/>
      <c r="G251" s="266"/>
      <c r="H251" s="266"/>
      <c r="I251" s="266"/>
      <c r="J251" s="94" t="str">
        <f>'[1]PROGRAMS &amp; COURSES SUMMARY'!J251</f>
        <v>N/A</v>
      </c>
      <c r="K251" s="94" t="str">
        <f>'[1]PROGRAMS &amp; COURSES SUMMARY'!K251</f>
        <v>N/A</v>
      </c>
      <c r="L251" s="94" t="str">
        <f>'[1]PROGRAMS &amp; COURSES SUMMARY'!L251</f>
        <v>N/A</v>
      </c>
      <c r="M251" s="94" t="str">
        <f>'[1]PROGRAMS &amp; COURSES SUMMARY'!M251</f>
        <v>N/A</v>
      </c>
      <c r="N251" s="94" t="str">
        <f>'[1]PROGRAMS &amp; COURSES SUMMARY'!N251</f>
        <v>N/A</v>
      </c>
      <c r="O251" s="94" t="str">
        <f>'[1]PROGRAMS &amp; COURSES SUMMARY'!O251</f>
        <v>N/A</v>
      </c>
      <c r="P251" s="94" t="str">
        <f>'[1]PROGRAMS &amp; COURSES SUMMARY'!P251</f>
        <v>N/A</v>
      </c>
      <c r="Q251" s="94" t="str">
        <f>'[1]PROGRAMS &amp; COURSES SUMMARY'!Q251</f>
        <v>N/A</v>
      </c>
      <c r="R251" s="94" t="str">
        <f>'[1]PROGRAMS &amp; COURSES SUMMARY'!R251</f>
        <v>N/A</v>
      </c>
      <c r="S251" s="94" t="str">
        <f>'[1]PROGRAMS &amp; COURSES SUMMARY'!S251</f>
        <v>N/A</v>
      </c>
      <c r="T251" s="94" t="str">
        <f>'[1]PROGRAMS &amp; COURSES SUMMARY'!T251</f>
        <v>N/A</v>
      </c>
      <c r="U251" s="94" t="str">
        <f>'[1]PROGRAMS &amp; COURSES SUMMARY'!U251</f>
        <v>N/A</v>
      </c>
      <c r="V251" s="94" t="str">
        <f>'[1]PROGRAMS &amp; COURSES SUMMARY'!V251</f>
        <v>N/A</v>
      </c>
      <c r="W251" s="94" t="str">
        <f>'[1]PROGRAMS &amp; COURSES SUMMARY'!W251</f>
        <v>N/A</v>
      </c>
      <c r="X251" s="94" t="str">
        <f>'[1]PROGRAMS &amp; COURSES SUMMARY'!X251</f>
        <v>N/A</v>
      </c>
      <c r="Y251" s="94" t="str">
        <f>'[1]PROGRAMS &amp; COURSES SUMMARY'!Y251</f>
        <v>N/A</v>
      </c>
      <c r="Z251" s="95" t="str">
        <f>'[1]PROGRAMS &amp; COURSES SUMMARY'!Z251</f>
        <v>N/A</v>
      </c>
      <c r="AA251" s="11">
        <f>'[1]PROGRAMS &amp; COURSES SUMMARY'!AA251</f>
        <v>0</v>
      </c>
      <c r="AB251" s="247"/>
      <c r="AC251" s="244"/>
      <c r="AD251" s="244"/>
      <c r="AE251" s="244"/>
      <c r="AF251" s="244"/>
    </row>
    <row r="252" spans="1:32" x14ac:dyDescent="0.25">
      <c r="A252" s="102"/>
      <c r="B252" s="102"/>
      <c r="C252" s="102"/>
      <c r="D252" s="266"/>
      <c r="E252" s="266"/>
      <c r="F252" s="266"/>
      <c r="G252" s="266"/>
      <c r="H252" s="266"/>
      <c r="I252" s="266"/>
      <c r="J252" s="94" t="str">
        <f>'[1]PROGRAMS &amp; COURSES SUMMARY'!J252</f>
        <v>N/A</v>
      </c>
      <c r="K252" s="94" t="str">
        <f>'[1]PROGRAMS &amp; COURSES SUMMARY'!K252</f>
        <v>N/A</v>
      </c>
      <c r="L252" s="94" t="str">
        <f>'[1]PROGRAMS &amp; COURSES SUMMARY'!L252</f>
        <v>N/A</v>
      </c>
      <c r="M252" s="94" t="str">
        <f>'[1]PROGRAMS &amp; COURSES SUMMARY'!M252</f>
        <v>N/A</v>
      </c>
      <c r="N252" s="94" t="str">
        <f>'[1]PROGRAMS &amp; COURSES SUMMARY'!N252</f>
        <v>N/A</v>
      </c>
      <c r="O252" s="94" t="str">
        <f>'[1]PROGRAMS &amp; COURSES SUMMARY'!O252</f>
        <v>N/A</v>
      </c>
      <c r="P252" s="94" t="str">
        <f>'[1]PROGRAMS &amp; COURSES SUMMARY'!P252</f>
        <v>N/A</v>
      </c>
      <c r="Q252" s="94" t="str">
        <f>'[1]PROGRAMS &amp; COURSES SUMMARY'!Q252</f>
        <v>N/A</v>
      </c>
      <c r="R252" s="94" t="str">
        <f>'[1]PROGRAMS &amp; COURSES SUMMARY'!R252</f>
        <v>N/A</v>
      </c>
      <c r="S252" s="94" t="str">
        <f>'[1]PROGRAMS &amp; COURSES SUMMARY'!S252</f>
        <v>N/A</v>
      </c>
      <c r="T252" s="94" t="str">
        <f>'[1]PROGRAMS &amp; COURSES SUMMARY'!T252</f>
        <v>N/A</v>
      </c>
      <c r="U252" s="94" t="str">
        <f>'[1]PROGRAMS &amp; COURSES SUMMARY'!U252</f>
        <v>N/A</v>
      </c>
      <c r="V252" s="94" t="str">
        <f>'[1]PROGRAMS &amp; COURSES SUMMARY'!V252</f>
        <v>N/A</v>
      </c>
      <c r="W252" s="94" t="str">
        <f>'[1]PROGRAMS &amp; COURSES SUMMARY'!W252</f>
        <v>N/A</v>
      </c>
      <c r="X252" s="94" t="str">
        <f>'[1]PROGRAMS &amp; COURSES SUMMARY'!X252</f>
        <v>N/A</v>
      </c>
      <c r="Y252" s="94" t="str">
        <f>'[1]PROGRAMS &amp; COURSES SUMMARY'!Y252</f>
        <v>N/A</v>
      </c>
      <c r="Z252" s="95" t="str">
        <f>'[1]PROGRAMS &amp; COURSES SUMMARY'!Z252</f>
        <v>N/A</v>
      </c>
      <c r="AA252" s="11">
        <f>'[1]PROGRAMS &amp; COURSES SUMMARY'!AA252</f>
        <v>0</v>
      </c>
      <c r="AB252" s="247"/>
      <c r="AC252" s="244"/>
      <c r="AD252" s="244"/>
      <c r="AE252" s="244"/>
      <c r="AF252" s="244"/>
    </row>
    <row r="253" spans="1:32" x14ac:dyDescent="0.25">
      <c r="A253" s="102"/>
      <c r="B253" s="102"/>
      <c r="C253" s="102"/>
      <c r="D253" s="266"/>
      <c r="E253" s="266"/>
      <c r="F253" s="266"/>
      <c r="G253" s="266"/>
      <c r="H253" s="266"/>
      <c r="I253" s="266"/>
      <c r="J253" s="94" t="str">
        <f>'[1]PROGRAMS &amp; COURSES SUMMARY'!J253</f>
        <v>N/A</v>
      </c>
      <c r="K253" s="94" t="str">
        <f>'[1]PROGRAMS &amp; COURSES SUMMARY'!K253</f>
        <v>N/A</v>
      </c>
      <c r="L253" s="94" t="str">
        <f>'[1]PROGRAMS &amp; COURSES SUMMARY'!L253</f>
        <v>N/A</v>
      </c>
      <c r="M253" s="94" t="str">
        <f>'[1]PROGRAMS &amp; COURSES SUMMARY'!M253</f>
        <v>N/A</v>
      </c>
      <c r="N253" s="94" t="str">
        <f>'[1]PROGRAMS &amp; COURSES SUMMARY'!N253</f>
        <v>N/A</v>
      </c>
      <c r="O253" s="94" t="str">
        <f>'[1]PROGRAMS &amp; COURSES SUMMARY'!O253</f>
        <v>N/A</v>
      </c>
      <c r="P253" s="94" t="str">
        <f>'[1]PROGRAMS &amp; COURSES SUMMARY'!P253</f>
        <v>N/A</v>
      </c>
      <c r="Q253" s="94" t="str">
        <f>'[1]PROGRAMS &amp; COURSES SUMMARY'!Q253</f>
        <v>N/A</v>
      </c>
      <c r="R253" s="94" t="str">
        <f>'[1]PROGRAMS &amp; COURSES SUMMARY'!R253</f>
        <v>N/A</v>
      </c>
      <c r="S253" s="94" t="str">
        <f>'[1]PROGRAMS &amp; COURSES SUMMARY'!S253</f>
        <v>N/A</v>
      </c>
      <c r="T253" s="94" t="str">
        <f>'[1]PROGRAMS &amp; COURSES SUMMARY'!T253</f>
        <v>N/A</v>
      </c>
      <c r="U253" s="94" t="str">
        <f>'[1]PROGRAMS &amp; COURSES SUMMARY'!U253</f>
        <v>N/A</v>
      </c>
      <c r="V253" s="94" t="str">
        <f>'[1]PROGRAMS &amp; COURSES SUMMARY'!V253</f>
        <v>N/A</v>
      </c>
      <c r="W253" s="94" t="str">
        <f>'[1]PROGRAMS &amp; COURSES SUMMARY'!W253</f>
        <v>N/A</v>
      </c>
      <c r="X253" s="94" t="str">
        <f>'[1]PROGRAMS &amp; COURSES SUMMARY'!X253</f>
        <v>N/A</v>
      </c>
      <c r="Y253" s="94" t="str">
        <f>'[1]PROGRAMS &amp; COURSES SUMMARY'!Y253</f>
        <v>N/A</v>
      </c>
      <c r="Z253" s="95" t="str">
        <f>'[1]PROGRAMS &amp; COURSES SUMMARY'!Z253</f>
        <v>N/A</v>
      </c>
      <c r="AA253" s="11">
        <f>'[1]PROGRAMS &amp; COURSES SUMMARY'!AA253</f>
        <v>0</v>
      </c>
      <c r="AB253" s="247"/>
      <c r="AC253" s="244"/>
      <c r="AD253" s="244"/>
      <c r="AE253" s="244"/>
      <c r="AF253" s="244"/>
    </row>
    <row r="254" spans="1:32" x14ac:dyDescent="0.25">
      <c r="A254" s="102"/>
      <c r="B254" s="102"/>
      <c r="C254" s="102"/>
      <c r="D254" s="266"/>
      <c r="E254" s="266"/>
      <c r="F254" s="266"/>
      <c r="G254" s="266"/>
      <c r="H254" s="266"/>
      <c r="I254" s="266"/>
      <c r="J254" s="94" t="str">
        <f>'[1]PROGRAMS &amp; COURSES SUMMARY'!J254</f>
        <v>N/A</v>
      </c>
      <c r="K254" s="94" t="str">
        <f>'[1]PROGRAMS &amp; COURSES SUMMARY'!K254</f>
        <v>N/A</v>
      </c>
      <c r="L254" s="94" t="str">
        <f>'[1]PROGRAMS &amp; COURSES SUMMARY'!L254</f>
        <v>N/A</v>
      </c>
      <c r="M254" s="94" t="str">
        <f>'[1]PROGRAMS &amp; COURSES SUMMARY'!M254</f>
        <v>N/A</v>
      </c>
      <c r="N254" s="94" t="str">
        <f>'[1]PROGRAMS &amp; COURSES SUMMARY'!N254</f>
        <v>N/A</v>
      </c>
      <c r="O254" s="94" t="str">
        <f>'[1]PROGRAMS &amp; COURSES SUMMARY'!O254</f>
        <v>N/A</v>
      </c>
      <c r="P254" s="94" t="str">
        <f>'[1]PROGRAMS &amp; COURSES SUMMARY'!P254</f>
        <v>N/A</v>
      </c>
      <c r="Q254" s="94" t="str">
        <f>'[1]PROGRAMS &amp; COURSES SUMMARY'!Q254</f>
        <v>N/A</v>
      </c>
      <c r="R254" s="94" t="str">
        <f>'[1]PROGRAMS &amp; COURSES SUMMARY'!R254</f>
        <v>N/A</v>
      </c>
      <c r="S254" s="94" t="str">
        <f>'[1]PROGRAMS &amp; COURSES SUMMARY'!S254</f>
        <v>N/A</v>
      </c>
      <c r="T254" s="94" t="str">
        <f>'[1]PROGRAMS &amp; COURSES SUMMARY'!T254</f>
        <v>N/A</v>
      </c>
      <c r="U254" s="94" t="str">
        <f>'[1]PROGRAMS &amp; COURSES SUMMARY'!U254</f>
        <v>N/A</v>
      </c>
      <c r="V254" s="94" t="str">
        <f>'[1]PROGRAMS &amp; COURSES SUMMARY'!V254</f>
        <v>N/A</v>
      </c>
      <c r="W254" s="94" t="str">
        <f>'[1]PROGRAMS &amp; COURSES SUMMARY'!W254</f>
        <v>N/A</v>
      </c>
      <c r="X254" s="94" t="str">
        <f>'[1]PROGRAMS &amp; COURSES SUMMARY'!X254</f>
        <v>N/A</v>
      </c>
      <c r="Y254" s="94" t="str">
        <f>'[1]PROGRAMS &amp; COURSES SUMMARY'!Y254</f>
        <v>N/A</v>
      </c>
      <c r="Z254" s="95" t="str">
        <f>'[1]PROGRAMS &amp; COURSES SUMMARY'!Z254</f>
        <v>N/A</v>
      </c>
      <c r="AA254" s="11">
        <f>'[1]PROGRAMS &amp; COURSES SUMMARY'!AA254</f>
        <v>0</v>
      </c>
      <c r="AB254" s="247"/>
      <c r="AC254" s="244"/>
      <c r="AD254" s="244"/>
      <c r="AE254" s="244"/>
      <c r="AF254" s="244"/>
    </row>
    <row r="255" spans="1:32" x14ac:dyDescent="0.25">
      <c r="A255" s="102"/>
      <c r="B255" s="102"/>
      <c r="C255" s="102"/>
      <c r="D255" s="266"/>
      <c r="E255" s="266"/>
      <c r="F255" s="266"/>
      <c r="G255" s="266"/>
      <c r="H255" s="266"/>
      <c r="I255" s="266"/>
      <c r="J255" s="94" t="str">
        <f>'[1]PROGRAMS &amp; COURSES SUMMARY'!J255</f>
        <v>N/A</v>
      </c>
      <c r="K255" s="94" t="str">
        <f>'[1]PROGRAMS &amp; COURSES SUMMARY'!K255</f>
        <v>N/A</v>
      </c>
      <c r="L255" s="94" t="str">
        <f>'[1]PROGRAMS &amp; COURSES SUMMARY'!L255</f>
        <v>N/A</v>
      </c>
      <c r="M255" s="94" t="str">
        <f>'[1]PROGRAMS &amp; COURSES SUMMARY'!M255</f>
        <v>N/A</v>
      </c>
      <c r="N255" s="94" t="str">
        <f>'[1]PROGRAMS &amp; COURSES SUMMARY'!N255</f>
        <v>N/A</v>
      </c>
      <c r="O255" s="94" t="str">
        <f>'[1]PROGRAMS &amp; COURSES SUMMARY'!O255</f>
        <v>N/A</v>
      </c>
      <c r="P255" s="94" t="str">
        <f>'[1]PROGRAMS &amp; COURSES SUMMARY'!P255</f>
        <v>N/A</v>
      </c>
      <c r="Q255" s="94" t="str">
        <f>'[1]PROGRAMS &amp; COURSES SUMMARY'!Q255</f>
        <v>N/A</v>
      </c>
      <c r="R255" s="94" t="str">
        <f>'[1]PROGRAMS &amp; COURSES SUMMARY'!R255</f>
        <v>N/A</v>
      </c>
      <c r="S255" s="94" t="str">
        <f>'[1]PROGRAMS &amp; COURSES SUMMARY'!S255</f>
        <v>N/A</v>
      </c>
      <c r="T255" s="94" t="str">
        <f>'[1]PROGRAMS &amp; COURSES SUMMARY'!T255</f>
        <v>N/A</v>
      </c>
      <c r="U255" s="94" t="str">
        <f>'[1]PROGRAMS &amp; COURSES SUMMARY'!U255</f>
        <v>N/A</v>
      </c>
      <c r="V255" s="94" t="str">
        <f>'[1]PROGRAMS &amp; COURSES SUMMARY'!V255</f>
        <v>N/A</v>
      </c>
      <c r="W255" s="94" t="str">
        <f>'[1]PROGRAMS &amp; COURSES SUMMARY'!W255</f>
        <v>N/A</v>
      </c>
      <c r="X255" s="94" t="str">
        <f>'[1]PROGRAMS &amp; COURSES SUMMARY'!X255</f>
        <v>N/A</v>
      </c>
      <c r="Y255" s="94" t="str">
        <f>'[1]PROGRAMS &amp; COURSES SUMMARY'!Y255</f>
        <v>N/A</v>
      </c>
      <c r="Z255" s="95" t="str">
        <f>'[1]PROGRAMS &amp; COURSES SUMMARY'!Z255</f>
        <v>N/A</v>
      </c>
      <c r="AA255" s="11">
        <f>'[1]PROGRAMS &amp; COURSES SUMMARY'!AA255</f>
        <v>0</v>
      </c>
      <c r="AB255" s="247"/>
      <c r="AC255" s="244"/>
      <c r="AD255" s="244"/>
      <c r="AE255" s="244"/>
      <c r="AF255" s="244"/>
    </row>
    <row r="256" spans="1:32" x14ac:dyDescent="0.25">
      <c r="A256" s="102"/>
      <c r="B256" s="102"/>
      <c r="C256" s="102"/>
      <c r="D256" s="266"/>
      <c r="E256" s="266"/>
      <c r="F256" s="266"/>
      <c r="G256" s="266"/>
      <c r="H256" s="266"/>
      <c r="I256" s="266"/>
      <c r="J256" s="94" t="str">
        <f>'[1]PROGRAMS &amp; COURSES SUMMARY'!J256</f>
        <v>N/A</v>
      </c>
      <c r="K256" s="94" t="str">
        <f>'[1]PROGRAMS &amp; COURSES SUMMARY'!K256</f>
        <v>N/A</v>
      </c>
      <c r="L256" s="94" t="str">
        <f>'[1]PROGRAMS &amp; COURSES SUMMARY'!L256</f>
        <v>N/A</v>
      </c>
      <c r="M256" s="94" t="str">
        <f>'[1]PROGRAMS &amp; COURSES SUMMARY'!M256</f>
        <v>N/A</v>
      </c>
      <c r="N256" s="94" t="str">
        <f>'[1]PROGRAMS &amp; COURSES SUMMARY'!N256</f>
        <v>N/A</v>
      </c>
      <c r="O256" s="94" t="str">
        <f>'[1]PROGRAMS &amp; COURSES SUMMARY'!O256</f>
        <v>N/A</v>
      </c>
      <c r="P256" s="94" t="str">
        <f>'[1]PROGRAMS &amp; COURSES SUMMARY'!P256</f>
        <v>N/A</v>
      </c>
      <c r="Q256" s="94" t="str">
        <f>'[1]PROGRAMS &amp; COURSES SUMMARY'!Q256</f>
        <v>N/A</v>
      </c>
      <c r="R256" s="94" t="str">
        <f>'[1]PROGRAMS &amp; COURSES SUMMARY'!R256</f>
        <v>N/A</v>
      </c>
      <c r="S256" s="94" t="str">
        <f>'[1]PROGRAMS &amp; COURSES SUMMARY'!S256</f>
        <v>N/A</v>
      </c>
      <c r="T256" s="94" t="str">
        <f>'[1]PROGRAMS &amp; COURSES SUMMARY'!T256</f>
        <v>N/A</v>
      </c>
      <c r="U256" s="94" t="str">
        <f>'[1]PROGRAMS &amp; COURSES SUMMARY'!U256</f>
        <v>N/A</v>
      </c>
      <c r="V256" s="94" t="str">
        <f>'[1]PROGRAMS &amp; COURSES SUMMARY'!V256</f>
        <v>N/A</v>
      </c>
      <c r="W256" s="94" t="str">
        <f>'[1]PROGRAMS &amp; COURSES SUMMARY'!W256</f>
        <v>N/A</v>
      </c>
      <c r="X256" s="94" t="str">
        <f>'[1]PROGRAMS &amp; COURSES SUMMARY'!X256</f>
        <v>N/A</v>
      </c>
      <c r="Y256" s="94" t="str">
        <f>'[1]PROGRAMS &amp; COURSES SUMMARY'!Y256</f>
        <v>N/A</v>
      </c>
      <c r="Z256" s="95" t="str">
        <f>'[1]PROGRAMS &amp; COURSES SUMMARY'!Z256</f>
        <v>N/A</v>
      </c>
      <c r="AA256" s="11">
        <f>'[1]PROGRAMS &amp; COURSES SUMMARY'!AA256</f>
        <v>0</v>
      </c>
      <c r="AB256" s="247"/>
      <c r="AC256" s="244"/>
      <c r="AD256" s="244"/>
      <c r="AE256" s="244"/>
      <c r="AF256" s="244"/>
    </row>
    <row r="257" spans="1:32" x14ac:dyDescent="0.25">
      <c r="A257" s="102"/>
      <c r="B257" s="102"/>
      <c r="C257" s="102"/>
      <c r="D257" s="266"/>
      <c r="E257" s="266"/>
      <c r="F257" s="266"/>
      <c r="G257" s="266"/>
      <c r="H257" s="266"/>
      <c r="I257" s="266"/>
      <c r="J257" s="94" t="str">
        <f>'[1]PROGRAMS &amp; COURSES SUMMARY'!J257</f>
        <v>N/A</v>
      </c>
      <c r="K257" s="94" t="str">
        <f>'[1]PROGRAMS &amp; COURSES SUMMARY'!K257</f>
        <v>N/A</v>
      </c>
      <c r="L257" s="94" t="str">
        <f>'[1]PROGRAMS &amp; COURSES SUMMARY'!L257</f>
        <v>N/A</v>
      </c>
      <c r="M257" s="94" t="str">
        <f>'[1]PROGRAMS &amp; COURSES SUMMARY'!M257</f>
        <v>N/A</v>
      </c>
      <c r="N257" s="94" t="str">
        <f>'[1]PROGRAMS &amp; COURSES SUMMARY'!N257</f>
        <v>N/A</v>
      </c>
      <c r="O257" s="94" t="str">
        <f>'[1]PROGRAMS &amp; COURSES SUMMARY'!O257</f>
        <v>N/A</v>
      </c>
      <c r="P257" s="94" t="str">
        <f>'[1]PROGRAMS &amp; COURSES SUMMARY'!P257</f>
        <v>N/A</v>
      </c>
      <c r="Q257" s="94" t="str">
        <f>'[1]PROGRAMS &amp; COURSES SUMMARY'!Q257</f>
        <v>N/A</v>
      </c>
      <c r="R257" s="94" t="str">
        <f>'[1]PROGRAMS &amp; COURSES SUMMARY'!R257</f>
        <v>N/A</v>
      </c>
      <c r="S257" s="94" t="str">
        <f>'[1]PROGRAMS &amp; COURSES SUMMARY'!S257</f>
        <v>N/A</v>
      </c>
      <c r="T257" s="94" t="str">
        <f>'[1]PROGRAMS &amp; COURSES SUMMARY'!T257</f>
        <v>N/A</v>
      </c>
      <c r="U257" s="94" t="str">
        <f>'[1]PROGRAMS &amp; COURSES SUMMARY'!U257</f>
        <v>N/A</v>
      </c>
      <c r="V257" s="94" t="str">
        <f>'[1]PROGRAMS &amp; COURSES SUMMARY'!V257</f>
        <v>N/A</v>
      </c>
      <c r="W257" s="94" t="str">
        <f>'[1]PROGRAMS &amp; COURSES SUMMARY'!W257</f>
        <v>N/A</v>
      </c>
      <c r="X257" s="94" t="str">
        <f>'[1]PROGRAMS &amp; COURSES SUMMARY'!X257</f>
        <v>N/A</v>
      </c>
      <c r="Y257" s="94" t="str">
        <f>'[1]PROGRAMS &amp; COURSES SUMMARY'!Y257</f>
        <v>N/A</v>
      </c>
      <c r="Z257" s="95" t="str">
        <f>'[1]PROGRAMS &amp; COURSES SUMMARY'!Z257</f>
        <v>N/A</v>
      </c>
      <c r="AA257" s="11">
        <f>'[1]PROGRAMS &amp; COURSES SUMMARY'!AA257</f>
        <v>0</v>
      </c>
      <c r="AB257" s="247"/>
      <c r="AC257" s="244"/>
      <c r="AD257" s="244"/>
      <c r="AE257" s="244"/>
      <c r="AF257" s="244"/>
    </row>
    <row r="258" spans="1:32" x14ac:dyDescent="0.25">
      <c r="A258" s="102"/>
      <c r="B258" s="102"/>
      <c r="C258" s="102"/>
      <c r="D258" s="266"/>
      <c r="E258" s="266"/>
      <c r="F258" s="266"/>
      <c r="G258" s="266"/>
      <c r="H258" s="266"/>
      <c r="I258" s="266"/>
      <c r="J258" s="94" t="str">
        <f>'[1]PROGRAMS &amp; COURSES SUMMARY'!J258</f>
        <v>N/A</v>
      </c>
      <c r="K258" s="94" t="str">
        <f>'[1]PROGRAMS &amp; COURSES SUMMARY'!K258</f>
        <v>N/A</v>
      </c>
      <c r="L258" s="94" t="str">
        <f>'[1]PROGRAMS &amp; COURSES SUMMARY'!L258</f>
        <v>N/A</v>
      </c>
      <c r="M258" s="94" t="str">
        <f>'[1]PROGRAMS &amp; COURSES SUMMARY'!M258</f>
        <v>N/A</v>
      </c>
      <c r="N258" s="94" t="str">
        <f>'[1]PROGRAMS &amp; COURSES SUMMARY'!N258</f>
        <v>N/A</v>
      </c>
      <c r="O258" s="94" t="str">
        <f>'[1]PROGRAMS &amp; COURSES SUMMARY'!O258</f>
        <v>N/A</v>
      </c>
      <c r="P258" s="94" t="str">
        <f>'[1]PROGRAMS &amp; COURSES SUMMARY'!P258</f>
        <v>N/A</v>
      </c>
      <c r="Q258" s="94" t="str">
        <f>'[1]PROGRAMS &amp; COURSES SUMMARY'!Q258</f>
        <v>N/A</v>
      </c>
      <c r="R258" s="94" t="str">
        <f>'[1]PROGRAMS &amp; COURSES SUMMARY'!R258</f>
        <v>N/A</v>
      </c>
      <c r="S258" s="94" t="str">
        <f>'[1]PROGRAMS &amp; COURSES SUMMARY'!S258</f>
        <v>N/A</v>
      </c>
      <c r="T258" s="94" t="str">
        <f>'[1]PROGRAMS &amp; COURSES SUMMARY'!T258</f>
        <v>N/A</v>
      </c>
      <c r="U258" s="94" t="str">
        <f>'[1]PROGRAMS &amp; COURSES SUMMARY'!U258</f>
        <v>N/A</v>
      </c>
      <c r="V258" s="94" t="str">
        <f>'[1]PROGRAMS &amp; COURSES SUMMARY'!V258</f>
        <v>N/A</v>
      </c>
      <c r="W258" s="94" t="str">
        <f>'[1]PROGRAMS &amp; COURSES SUMMARY'!W258</f>
        <v>N/A</v>
      </c>
      <c r="X258" s="94" t="str">
        <f>'[1]PROGRAMS &amp; COURSES SUMMARY'!X258</f>
        <v>N/A</v>
      </c>
      <c r="Y258" s="94" t="str">
        <f>'[1]PROGRAMS &amp; COURSES SUMMARY'!Y258</f>
        <v>N/A</v>
      </c>
      <c r="Z258" s="95" t="str">
        <f>'[1]PROGRAMS &amp; COURSES SUMMARY'!Z258</f>
        <v>N/A</v>
      </c>
      <c r="AA258" s="11">
        <f>'[1]PROGRAMS &amp; COURSES SUMMARY'!AA258</f>
        <v>0</v>
      </c>
      <c r="AB258" s="247"/>
      <c r="AC258" s="244"/>
      <c r="AD258" s="244"/>
      <c r="AE258" s="244"/>
      <c r="AF258" s="244"/>
    </row>
    <row r="259" spans="1:32" x14ac:dyDescent="0.25">
      <c r="A259" s="102"/>
      <c r="B259" s="102"/>
      <c r="C259" s="102"/>
      <c r="D259" s="266"/>
      <c r="E259" s="266"/>
      <c r="F259" s="266"/>
      <c r="G259" s="266"/>
      <c r="H259" s="266"/>
      <c r="I259" s="266"/>
      <c r="J259" s="94" t="str">
        <f>'[1]PROGRAMS &amp; COURSES SUMMARY'!J259</f>
        <v>N/A</v>
      </c>
      <c r="K259" s="94" t="str">
        <f>'[1]PROGRAMS &amp; COURSES SUMMARY'!K259</f>
        <v>N/A</v>
      </c>
      <c r="L259" s="94" t="str">
        <f>'[1]PROGRAMS &amp; COURSES SUMMARY'!L259</f>
        <v>N/A</v>
      </c>
      <c r="M259" s="94" t="str">
        <f>'[1]PROGRAMS &amp; COURSES SUMMARY'!M259</f>
        <v>N/A</v>
      </c>
      <c r="N259" s="94" t="str">
        <f>'[1]PROGRAMS &amp; COURSES SUMMARY'!N259</f>
        <v>N/A</v>
      </c>
      <c r="O259" s="94" t="str">
        <f>'[1]PROGRAMS &amp; COURSES SUMMARY'!O259</f>
        <v>N/A</v>
      </c>
      <c r="P259" s="94" t="str">
        <f>'[1]PROGRAMS &amp; COURSES SUMMARY'!P259</f>
        <v>N/A</v>
      </c>
      <c r="Q259" s="94" t="str">
        <f>'[1]PROGRAMS &amp; COURSES SUMMARY'!Q259</f>
        <v>N/A</v>
      </c>
      <c r="R259" s="94" t="str">
        <f>'[1]PROGRAMS &amp; COURSES SUMMARY'!R259</f>
        <v>N/A</v>
      </c>
      <c r="S259" s="94" t="str">
        <f>'[1]PROGRAMS &amp; COURSES SUMMARY'!S259</f>
        <v>N/A</v>
      </c>
      <c r="T259" s="94" t="str">
        <f>'[1]PROGRAMS &amp; COURSES SUMMARY'!T259</f>
        <v>N/A</v>
      </c>
      <c r="U259" s="94" t="str">
        <f>'[1]PROGRAMS &amp; COURSES SUMMARY'!U259</f>
        <v>N/A</v>
      </c>
      <c r="V259" s="94" t="str">
        <f>'[1]PROGRAMS &amp; COURSES SUMMARY'!V259</f>
        <v>N/A</v>
      </c>
      <c r="W259" s="94" t="str">
        <f>'[1]PROGRAMS &amp; COURSES SUMMARY'!W259</f>
        <v>N/A</v>
      </c>
      <c r="X259" s="94" t="str">
        <f>'[1]PROGRAMS &amp; COURSES SUMMARY'!X259</f>
        <v>N/A</v>
      </c>
      <c r="Y259" s="94" t="str">
        <f>'[1]PROGRAMS &amp; COURSES SUMMARY'!Y259</f>
        <v>N/A</v>
      </c>
      <c r="Z259" s="95" t="str">
        <f>'[1]PROGRAMS &amp; COURSES SUMMARY'!Z259</f>
        <v>N/A</v>
      </c>
      <c r="AA259" s="11">
        <f>'[1]PROGRAMS &amp; COURSES SUMMARY'!AA259</f>
        <v>0</v>
      </c>
      <c r="AB259" s="247"/>
      <c r="AC259" s="244"/>
      <c r="AD259" s="244"/>
      <c r="AE259" s="244"/>
      <c r="AF259" s="244"/>
    </row>
    <row r="260" spans="1:32" x14ac:dyDescent="0.25">
      <c r="A260" s="102"/>
      <c r="B260" s="102"/>
      <c r="C260" s="102"/>
      <c r="D260" s="266"/>
      <c r="E260" s="266"/>
      <c r="F260" s="266"/>
      <c r="G260" s="266"/>
      <c r="H260" s="266"/>
      <c r="I260" s="266"/>
      <c r="J260" s="94" t="str">
        <f>'[1]PROGRAMS &amp; COURSES SUMMARY'!J260</f>
        <v>N/A</v>
      </c>
      <c r="K260" s="94" t="str">
        <f>'[1]PROGRAMS &amp; COURSES SUMMARY'!K260</f>
        <v>N/A</v>
      </c>
      <c r="L260" s="94" t="str">
        <f>'[1]PROGRAMS &amp; COURSES SUMMARY'!L260</f>
        <v>N/A</v>
      </c>
      <c r="M260" s="94" t="str">
        <f>'[1]PROGRAMS &amp; COURSES SUMMARY'!M260</f>
        <v>N/A</v>
      </c>
      <c r="N260" s="94" t="str">
        <f>'[1]PROGRAMS &amp; COURSES SUMMARY'!N260</f>
        <v>N/A</v>
      </c>
      <c r="O260" s="94" t="str">
        <f>'[1]PROGRAMS &amp; COURSES SUMMARY'!O260</f>
        <v>N/A</v>
      </c>
      <c r="P260" s="94" t="str">
        <f>'[1]PROGRAMS &amp; COURSES SUMMARY'!P260</f>
        <v>N/A</v>
      </c>
      <c r="Q260" s="94" t="str">
        <f>'[1]PROGRAMS &amp; COURSES SUMMARY'!Q260</f>
        <v>N/A</v>
      </c>
      <c r="R260" s="94" t="str">
        <f>'[1]PROGRAMS &amp; COURSES SUMMARY'!R260</f>
        <v>N/A</v>
      </c>
      <c r="S260" s="94" t="str">
        <f>'[1]PROGRAMS &amp; COURSES SUMMARY'!S260</f>
        <v>N/A</v>
      </c>
      <c r="T260" s="94" t="str">
        <f>'[1]PROGRAMS &amp; COURSES SUMMARY'!T260</f>
        <v>N/A</v>
      </c>
      <c r="U260" s="94" t="str">
        <f>'[1]PROGRAMS &amp; COURSES SUMMARY'!U260</f>
        <v>N/A</v>
      </c>
      <c r="V260" s="94" t="str">
        <f>'[1]PROGRAMS &amp; COURSES SUMMARY'!V260</f>
        <v>N/A</v>
      </c>
      <c r="W260" s="94" t="str">
        <f>'[1]PROGRAMS &amp; COURSES SUMMARY'!W260</f>
        <v>N/A</v>
      </c>
      <c r="X260" s="94" t="str">
        <f>'[1]PROGRAMS &amp; COURSES SUMMARY'!X260</f>
        <v>N/A</v>
      </c>
      <c r="Y260" s="94" t="str">
        <f>'[1]PROGRAMS &amp; COURSES SUMMARY'!Y260</f>
        <v>N/A</v>
      </c>
      <c r="Z260" s="95" t="str">
        <f>'[1]PROGRAMS &amp; COURSES SUMMARY'!Z260</f>
        <v>N/A</v>
      </c>
      <c r="AA260" s="11">
        <f>'[1]PROGRAMS &amp; COURSES SUMMARY'!AA260</f>
        <v>0</v>
      </c>
      <c r="AB260" s="247"/>
      <c r="AC260" s="244"/>
      <c r="AD260" s="244"/>
      <c r="AE260" s="244"/>
      <c r="AF260" s="244"/>
    </row>
    <row r="261" spans="1:32" x14ac:dyDescent="0.25">
      <c r="A261" s="102"/>
      <c r="B261" s="102"/>
      <c r="C261" s="102"/>
      <c r="D261" s="266"/>
      <c r="E261" s="266"/>
      <c r="F261" s="266"/>
      <c r="G261" s="266"/>
      <c r="H261" s="266"/>
      <c r="I261" s="266"/>
      <c r="J261" s="94" t="str">
        <f>'[1]PROGRAMS &amp; COURSES SUMMARY'!J261</f>
        <v>N/A</v>
      </c>
      <c r="K261" s="94" t="str">
        <f>'[1]PROGRAMS &amp; COURSES SUMMARY'!K261</f>
        <v>N/A</v>
      </c>
      <c r="L261" s="94" t="str">
        <f>'[1]PROGRAMS &amp; COURSES SUMMARY'!L261</f>
        <v>N/A</v>
      </c>
      <c r="M261" s="94" t="str">
        <f>'[1]PROGRAMS &amp; COURSES SUMMARY'!M261</f>
        <v>N/A</v>
      </c>
      <c r="N261" s="94" t="str">
        <f>'[1]PROGRAMS &amp; COURSES SUMMARY'!N261</f>
        <v>N/A</v>
      </c>
      <c r="O261" s="94" t="str">
        <f>'[1]PROGRAMS &amp; COURSES SUMMARY'!O261</f>
        <v>N/A</v>
      </c>
      <c r="P261" s="94" t="str">
        <f>'[1]PROGRAMS &amp; COURSES SUMMARY'!P261</f>
        <v>N/A</v>
      </c>
      <c r="Q261" s="94" t="str">
        <f>'[1]PROGRAMS &amp; COURSES SUMMARY'!Q261</f>
        <v>N/A</v>
      </c>
      <c r="R261" s="94" t="str">
        <f>'[1]PROGRAMS &amp; COURSES SUMMARY'!R261</f>
        <v>N/A</v>
      </c>
      <c r="S261" s="94" t="str">
        <f>'[1]PROGRAMS &amp; COURSES SUMMARY'!S261</f>
        <v>N/A</v>
      </c>
      <c r="T261" s="94" t="str">
        <f>'[1]PROGRAMS &amp; COURSES SUMMARY'!T261</f>
        <v>N/A</v>
      </c>
      <c r="U261" s="94" t="str">
        <f>'[1]PROGRAMS &amp; COURSES SUMMARY'!U261</f>
        <v>N/A</v>
      </c>
      <c r="V261" s="94" t="str">
        <f>'[1]PROGRAMS &amp; COURSES SUMMARY'!V261</f>
        <v>N/A</v>
      </c>
      <c r="W261" s="94" t="str">
        <f>'[1]PROGRAMS &amp; COURSES SUMMARY'!W261</f>
        <v>N/A</v>
      </c>
      <c r="X261" s="94" t="str">
        <f>'[1]PROGRAMS &amp; COURSES SUMMARY'!X261</f>
        <v>N/A</v>
      </c>
      <c r="Y261" s="94" t="str">
        <f>'[1]PROGRAMS &amp; COURSES SUMMARY'!Y261</f>
        <v>N/A</v>
      </c>
      <c r="Z261" s="95" t="str">
        <f>'[1]PROGRAMS &amp; COURSES SUMMARY'!Z261</f>
        <v>N/A</v>
      </c>
      <c r="AA261" s="11">
        <f>'[1]PROGRAMS &amp; COURSES SUMMARY'!AA261</f>
        <v>0</v>
      </c>
      <c r="AB261" s="247"/>
      <c r="AC261" s="244"/>
      <c r="AD261" s="244"/>
      <c r="AE261" s="244"/>
      <c r="AF261" s="244"/>
    </row>
    <row r="262" spans="1:32" x14ac:dyDescent="0.25">
      <c r="A262" s="102"/>
      <c r="B262" s="102"/>
      <c r="C262" s="102"/>
      <c r="D262" s="266"/>
      <c r="E262" s="266"/>
      <c r="F262" s="266"/>
      <c r="G262" s="266"/>
      <c r="H262" s="266"/>
      <c r="I262" s="266"/>
      <c r="J262" s="94" t="str">
        <f>'[1]PROGRAMS &amp; COURSES SUMMARY'!J262</f>
        <v>N/A</v>
      </c>
      <c r="K262" s="94" t="str">
        <f>'[1]PROGRAMS &amp; COURSES SUMMARY'!K262</f>
        <v>N/A</v>
      </c>
      <c r="L262" s="94" t="str">
        <f>'[1]PROGRAMS &amp; COURSES SUMMARY'!L262</f>
        <v>N/A</v>
      </c>
      <c r="M262" s="94" t="str">
        <f>'[1]PROGRAMS &amp; COURSES SUMMARY'!M262</f>
        <v>N/A</v>
      </c>
      <c r="N262" s="94" t="str">
        <f>'[1]PROGRAMS &amp; COURSES SUMMARY'!N262</f>
        <v>N/A</v>
      </c>
      <c r="O262" s="94" t="str">
        <f>'[1]PROGRAMS &amp; COURSES SUMMARY'!O262</f>
        <v>N/A</v>
      </c>
      <c r="P262" s="94" t="str">
        <f>'[1]PROGRAMS &amp; COURSES SUMMARY'!P262</f>
        <v>N/A</v>
      </c>
      <c r="Q262" s="94" t="str">
        <f>'[1]PROGRAMS &amp; COURSES SUMMARY'!Q262</f>
        <v>N/A</v>
      </c>
      <c r="R262" s="94" t="str">
        <f>'[1]PROGRAMS &amp; COURSES SUMMARY'!R262</f>
        <v>N/A</v>
      </c>
      <c r="S262" s="94" t="str">
        <f>'[1]PROGRAMS &amp; COURSES SUMMARY'!S262</f>
        <v>N/A</v>
      </c>
      <c r="T262" s="94" t="str">
        <f>'[1]PROGRAMS &amp; COURSES SUMMARY'!T262</f>
        <v>N/A</v>
      </c>
      <c r="U262" s="94" t="str">
        <f>'[1]PROGRAMS &amp; COURSES SUMMARY'!U262</f>
        <v>N/A</v>
      </c>
      <c r="V262" s="94" t="str">
        <f>'[1]PROGRAMS &amp; COURSES SUMMARY'!V262</f>
        <v>N/A</v>
      </c>
      <c r="W262" s="94" t="str">
        <f>'[1]PROGRAMS &amp; COURSES SUMMARY'!W262</f>
        <v>N/A</v>
      </c>
      <c r="X262" s="94" t="str">
        <f>'[1]PROGRAMS &amp; COURSES SUMMARY'!X262</f>
        <v>N/A</v>
      </c>
      <c r="Y262" s="94" t="str">
        <f>'[1]PROGRAMS &amp; COURSES SUMMARY'!Y262</f>
        <v>N/A</v>
      </c>
      <c r="Z262" s="95" t="str">
        <f>'[1]PROGRAMS &amp; COURSES SUMMARY'!Z262</f>
        <v>N/A</v>
      </c>
      <c r="AA262" s="11">
        <f>'[1]PROGRAMS &amp; COURSES SUMMARY'!AA262</f>
        <v>0</v>
      </c>
      <c r="AB262" s="247"/>
      <c r="AC262" s="244"/>
      <c r="AD262" s="244"/>
      <c r="AE262" s="244"/>
      <c r="AF262" s="244"/>
    </row>
    <row r="263" spans="1:32" x14ac:dyDescent="0.25">
      <c r="A263" s="102"/>
      <c r="B263" s="102"/>
      <c r="C263" s="102"/>
      <c r="D263" s="266"/>
      <c r="E263" s="266"/>
      <c r="F263" s="266"/>
      <c r="G263" s="266"/>
      <c r="H263" s="266"/>
      <c r="I263" s="266"/>
      <c r="J263" s="94" t="str">
        <f>'[1]PROGRAMS &amp; COURSES SUMMARY'!J263</f>
        <v>N/A</v>
      </c>
      <c r="K263" s="94" t="str">
        <f>'[1]PROGRAMS &amp; COURSES SUMMARY'!K263</f>
        <v>N/A</v>
      </c>
      <c r="L263" s="94" t="str">
        <f>'[1]PROGRAMS &amp; COURSES SUMMARY'!L263</f>
        <v>N/A</v>
      </c>
      <c r="M263" s="94" t="str">
        <f>'[1]PROGRAMS &amp; COURSES SUMMARY'!M263</f>
        <v>N/A</v>
      </c>
      <c r="N263" s="94" t="str">
        <f>'[1]PROGRAMS &amp; COURSES SUMMARY'!N263</f>
        <v>N/A</v>
      </c>
      <c r="O263" s="94" t="str">
        <f>'[1]PROGRAMS &amp; COURSES SUMMARY'!O263</f>
        <v>N/A</v>
      </c>
      <c r="P263" s="94" t="str">
        <f>'[1]PROGRAMS &amp; COURSES SUMMARY'!P263</f>
        <v>N/A</v>
      </c>
      <c r="Q263" s="94" t="str">
        <f>'[1]PROGRAMS &amp; COURSES SUMMARY'!Q263</f>
        <v>N/A</v>
      </c>
      <c r="R263" s="94" t="str">
        <f>'[1]PROGRAMS &amp; COURSES SUMMARY'!R263</f>
        <v>N/A</v>
      </c>
      <c r="S263" s="94" t="str">
        <f>'[1]PROGRAMS &amp; COURSES SUMMARY'!S263</f>
        <v>N/A</v>
      </c>
      <c r="T263" s="94" t="str">
        <f>'[1]PROGRAMS &amp; COURSES SUMMARY'!T263</f>
        <v>N/A</v>
      </c>
      <c r="U263" s="94" t="str">
        <f>'[1]PROGRAMS &amp; COURSES SUMMARY'!U263</f>
        <v>N/A</v>
      </c>
      <c r="V263" s="94" t="str">
        <f>'[1]PROGRAMS &amp; COURSES SUMMARY'!V263</f>
        <v>N/A</v>
      </c>
      <c r="W263" s="94" t="str">
        <f>'[1]PROGRAMS &amp; COURSES SUMMARY'!W263</f>
        <v>N/A</v>
      </c>
      <c r="X263" s="94" t="str">
        <f>'[1]PROGRAMS &amp; COURSES SUMMARY'!X263</f>
        <v>N/A</v>
      </c>
      <c r="Y263" s="94" t="str">
        <f>'[1]PROGRAMS &amp; COURSES SUMMARY'!Y263</f>
        <v>N/A</v>
      </c>
      <c r="Z263" s="95" t="str">
        <f>'[1]PROGRAMS &amp; COURSES SUMMARY'!Z263</f>
        <v>N/A</v>
      </c>
      <c r="AA263" s="11">
        <f>'[1]PROGRAMS &amp; COURSES SUMMARY'!AA263</f>
        <v>0</v>
      </c>
      <c r="AB263" s="247"/>
      <c r="AC263" s="244"/>
      <c r="AD263" s="244"/>
      <c r="AE263" s="244"/>
      <c r="AF263" s="244"/>
    </row>
    <row r="264" spans="1:32" x14ac:dyDescent="0.25">
      <c r="A264" s="102"/>
      <c r="B264" s="102"/>
      <c r="C264" s="102"/>
      <c r="D264" s="266"/>
      <c r="E264" s="266"/>
      <c r="F264" s="266"/>
      <c r="G264" s="266"/>
      <c r="H264" s="266"/>
      <c r="I264" s="266"/>
      <c r="J264" s="94" t="str">
        <f>'[1]PROGRAMS &amp; COURSES SUMMARY'!J264</f>
        <v>N/A</v>
      </c>
      <c r="K264" s="94" t="str">
        <f>'[1]PROGRAMS &amp; COURSES SUMMARY'!K264</f>
        <v>N/A</v>
      </c>
      <c r="L264" s="94" t="str">
        <f>'[1]PROGRAMS &amp; COURSES SUMMARY'!L264</f>
        <v>N/A</v>
      </c>
      <c r="M264" s="94" t="str">
        <f>'[1]PROGRAMS &amp; COURSES SUMMARY'!M264</f>
        <v>N/A</v>
      </c>
      <c r="N264" s="94" t="str">
        <f>'[1]PROGRAMS &amp; COURSES SUMMARY'!N264</f>
        <v>N/A</v>
      </c>
      <c r="O264" s="94" t="str">
        <f>'[1]PROGRAMS &amp; COURSES SUMMARY'!O264</f>
        <v>N/A</v>
      </c>
      <c r="P264" s="94" t="str">
        <f>'[1]PROGRAMS &amp; COURSES SUMMARY'!P264</f>
        <v>N/A</v>
      </c>
      <c r="Q264" s="94" t="str">
        <f>'[1]PROGRAMS &amp; COURSES SUMMARY'!Q264</f>
        <v>N/A</v>
      </c>
      <c r="R264" s="94" t="str">
        <f>'[1]PROGRAMS &amp; COURSES SUMMARY'!R264</f>
        <v>N/A</v>
      </c>
      <c r="S264" s="94" t="str">
        <f>'[1]PROGRAMS &amp; COURSES SUMMARY'!S264</f>
        <v>N/A</v>
      </c>
      <c r="T264" s="94" t="str">
        <f>'[1]PROGRAMS &amp; COURSES SUMMARY'!T264</f>
        <v>N/A</v>
      </c>
      <c r="U264" s="94" t="str">
        <f>'[1]PROGRAMS &amp; COURSES SUMMARY'!U264</f>
        <v>N/A</v>
      </c>
      <c r="V264" s="94" t="str">
        <f>'[1]PROGRAMS &amp; COURSES SUMMARY'!V264</f>
        <v>N/A</v>
      </c>
      <c r="W264" s="94" t="str">
        <f>'[1]PROGRAMS &amp; COURSES SUMMARY'!W264</f>
        <v>N/A</v>
      </c>
      <c r="X264" s="94" t="str">
        <f>'[1]PROGRAMS &amp; COURSES SUMMARY'!X264</f>
        <v>N/A</v>
      </c>
      <c r="Y264" s="94" t="str">
        <f>'[1]PROGRAMS &amp; COURSES SUMMARY'!Y264</f>
        <v>N/A</v>
      </c>
      <c r="Z264" s="95" t="str">
        <f>'[1]PROGRAMS &amp; COURSES SUMMARY'!Z264</f>
        <v>N/A</v>
      </c>
      <c r="AA264" s="11">
        <f>'[1]PROGRAMS &amp; COURSES SUMMARY'!AA264</f>
        <v>0</v>
      </c>
      <c r="AB264" s="247"/>
      <c r="AC264" s="244"/>
      <c r="AD264" s="244"/>
      <c r="AE264" s="244"/>
      <c r="AF264" s="244"/>
    </row>
    <row r="265" spans="1:32" x14ac:dyDescent="0.25">
      <c r="A265" s="102"/>
      <c r="B265" s="102"/>
      <c r="C265" s="102"/>
      <c r="D265" s="266"/>
      <c r="E265" s="266"/>
      <c r="F265" s="266"/>
      <c r="G265" s="266"/>
      <c r="H265" s="266"/>
      <c r="I265" s="266"/>
      <c r="J265" s="94" t="str">
        <f>'[1]PROGRAMS &amp; COURSES SUMMARY'!J265</f>
        <v>N/A</v>
      </c>
      <c r="K265" s="94" t="str">
        <f>'[1]PROGRAMS &amp; COURSES SUMMARY'!K265</f>
        <v>N/A</v>
      </c>
      <c r="L265" s="94" t="str">
        <f>'[1]PROGRAMS &amp; COURSES SUMMARY'!L265</f>
        <v>N/A</v>
      </c>
      <c r="M265" s="94" t="str">
        <f>'[1]PROGRAMS &amp; COURSES SUMMARY'!M265</f>
        <v>N/A</v>
      </c>
      <c r="N265" s="94" t="str">
        <f>'[1]PROGRAMS &amp; COURSES SUMMARY'!N265</f>
        <v>N/A</v>
      </c>
      <c r="O265" s="94" t="str">
        <f>'[1]PROGRAMS &amp; COURSES SUMMARY'!O265</f>
        <v>N/A</v>
      </c>
      <c r="P265" s="94" t="str">
        <f>'[1]PROGRAMS &amp; COURSES SUMMARY'!P265</f>
        <v>N/A</v>
      </c>
      <c r="Q265" s="94" t="str">
        <f>'[1]PROGRAMS &amp; COURSES SUMMARY'!Q265</f>
        <v>N/A</v>
      </c>
      <c r="R265" s="94" t="str">
        <f>'[1]PROGRAMS &amp; COURSES SUMMARY'!R265</f>
        <v>N/A</v>
      </c>
      <c r="S265" s="94" t="str">
        <f>'[1]PROGRAMS &amp; COURSES SUMMARY'!S265</f>
        <v>N/A</v>
      </c>
      <c r="T265" s="94" t="str">
        <f>'[1]PROGRAMS &amp; COURSES SUMMARY'!T265</f>
        <v>N/A</v>
      </c>
      <c r="U265" s="94" t="str">
        <f>'[1]PROGRAMS &amp; COURSES SUMMARY'!U265</f>
        <v>N/A</v>
      </c>
      <c r="V265" s="94" t="str">
        <f>'[1]PROGRAMS &amp; COURSES SUMMARY'!V265</f>
        <v>N/A</v>
      </c>
      <c r="W265" s="94" t="str">
        <f>'[1]PROGRAMS &amp; COURSES SUMMARY'!W265</f>
        <v>N/A</v>
      </c>
      <c r="X265" s="94" t="str">
        <f>'[1]PROGRAMS &amp; COURSES SUMMARY'!X265</f>
        <v>N/A</v>
      </c>
      <c r="Y265" s="94" t="str">
        <f>'[1]PROGRAMS &amp; COURSES SUMMARY'!Y265</f>
        <v>N/A</v>
      </c>
      <c r="Z265" s="95" t="str">
        <f>'[1]PROGRAMS &amp; COURSES SUMMARY'!Z265</f>
        <v>N/A</v>
      </c>
      <c r="AA265" s="11">
        <f>'[1]PROGRAMS &amp; COURSES SUMMARY'!AA265</f>
        <v>0</v>
      </c>
      <c r="AB265" s="247"/>
      <c r="AC265" s="244"/>
      <c r="AD265" s="244"/>
      <c r="AE265" s="244"/>
      <c r="AF265" s="244"/>
    </row>
    <row r="266" spans="1:32" x14ac:dyDescent="0.25">
      <c r="A266" s="102"/>
      <c r="B266" s="102"/>
      <c r="C266" s="102"/>
      <c r="D266" s="266"/>
      <c r="E266" s="266"/>
      <c r="F266" s="266"/>
      <c r="G266" s="266"/>
      <c r="H266" s="266"/>
      <c r="I266" s="266"/>
      <c r="J266" s="94" t="str">
        <f>'[1]PROGRAMS &amp; COURSES SUMMARY'!J266</f>
        <v>N/A</v>
      </c>
      <c r="K266" s="94" t="str">
        <f>'[1]PROGRAMS &amp; COURSES SUMMARY'!K266</f>
        <v>N/A</v>
      </c>
      <c r="L266" s="94" t="str">
        <f>'[1]PROGRAMS &amp; COURSES SUMMARY'!L266</f>
        <v>N/A</v>
      </c>
      <c r="M266" s="94" t="str">
        <f>'[1]PROGRAMS &amp; COURSES SUMMARY'!M266</f>
        <v>N/A</v>
      </c>
      <c r="N266" s="94" t="str">
        <f>'[1]PROGRAMS &amp; COURSES SUMMARY'!N266</f>
        <v>N/A</v>
      </c>
      <c r="O266" s="94" t="str">
        <f>'[1]PROGRAMS &amp; COURSES SUMMARY'!O266</f>
        <v>N/A</v>
      </c>
      <c r="P266" s="94" t="str">
        <f>'[1]PROGRAMS &amp; COURSES SUMMARY'!P266</f>
        <v>N/A</v>
      </c>
      <c r="Q266" s="94" t="str">
        <f>'[1]PROGRAMS &amp; COURSES SUMMARY'!Q266</f>
        <v>N/A</v>
      </c>
      <c r="R266" s="94" t="str">
        <f>'[1]PROGRAMS &amp; COURSES SUMMARY'!R266</f>
        <v>N/A</v>
      </c>
      <c r="S266" s="94" t="str">
        <f>'[1]PROGRAMS &amp; COURSES SUMMARY'!S266</f>
        <v>N/A</v>
      </c>
      <c r="T266" s="94" t="str">
        <f>'[1]PROGRAMS &amp; COURSES SUMMARY'!T266</f>
        <v>N/A</v>
      </c>
      <c r="U266" s="94" t="str">
        <f>'[1]PROGRAMS &amp; COURSES SUMMARY'!U266</f>
        <v>N/A</v>
      </c>
      <c r="V266" s="94" t="str">
        <f>'[1]PROGRAMS &amp; COURSES SUMMARY'!V266</f>
        <v>N/A</v>
      </c>
      <c r="W266" s="94" t="str">
        <f>'[1]PROGRAMS &amp; COURSES SUMMARY'!W266</f>
        <v>N/A</v>
      </c>
      <c r="X266" s="94" t="str">
        <f>'[1]PROGRAMS &amp; COURSES SUMMARY'!X266</f>
        <v>N/A</v>
      </c>
      <c r="Y266" s="94" t="str">
        <f>'[1]PROGRAMS &amp; COURSES SUMMARY'!Y266</f>
        <v>N/A</v>
      </c>
      <c r="Z266" s="95" t="str">
        <f>'[1]PROGRAMS &amp; COURSES SUMMARY'!Z266</f>
        <v>N/A</v>
      </c>
      <c r="AA266" s="11">
        <f>'[1]PROGRAMS &amp; COURSES SUMMARY'!AA266</f>
        <v>0</v>
      </c>
      <c r="AB266" s="247"/>
      <c r="AC266" s="244"/>
      <c r="AD266" s="244"/>
      <c r="AE266" s="244"/>
      <c r="AF266" s="244"/>
    </row>
    <row r="267" spans="1:32" x14ac:dyDescent="0.25">
      <c r="A267" s="102"/>
      <c r="B267" s="102"/>
      <c r="C267" s="102"/>
      <c r="D267" s="266"/>
      <c r="E267" s="266"/>
      <c r="F267" s="266"/>
      <c r="G267" s="266"/>
      <c r="H267" s="266"/>
      <c r="I267" s="266"/>
      <c r="J267" s="94" t="str">
        <f>'[1]PROGRAMS &amp; COURSES SUMMARY'!J267</f>
        <v>N/A</v>
      </c>
      <c r="K267" s="94" t="str">
        <f>'[1]PROGRAMS &amp; COURSES SUMMARY'!K267</f>
        <v>N/A</v>
      </c>
      <c r="L267" s="94" t="str">
        <f>'[1]PROGRAMS &amp; COURSES SUMMARY'!L267</f>
        <v>N/A</v>
      </c>
      <c r="M267" s="94" t="str">
        <f>'[1]PROGRAMS &amp; COURSES SUMMARY'!M267</f>
        <v>N/A</v>
      </c>
      <c r="N267" s="94" t="str">
        <f>'[1]PROGRAMS &amp; COURSES SUMMARY'!N267</f>
        <v>N/A</v>
      </c>
      <c r="O267" s="94" t="str">
        <f>'[1]PROGRAMS &amp; COURSES SUMMARY'!O267</f>
        <v>N/A</v>
      </c>
      <c r="P267" s="94" t="str">
        <f>'[1]PROGRAMS &amp; COURSES SUMMARY'!P267</f>
        <v>N/A</v>
      </c>
      <c r="Q267" s="94" t="str">
        <f>'[1]PROGRAMS &amp; COURSES SUMMARY'!Q267</f>
        <v>N/A</v>
      </c>
      <c r="R267" s="94" t="str">
        <f>'[1]PROGRAMS &amp; COURSES SUMMARY'!R267</f>
        <v>N/A</v>
      </c>
      <c r="S267" s="94" t="str">
        <f>'[1]PROGRAMS &amp; COURSES SUMMARY'!S267</f>
        <v>N/A</v>
      </c>
      <c r="T267" s="94" t="str">
        <f>'[1]PROGRAMS &amp; COURSES SUMMARY'!T267</f>
        <v>N/A</v>
      </c>
      <c r="U267" s="94" t="str">
        <f>'[1]PROGRAMS &amp; COURSES SUMMARY'!U267</f>
        <v>N/A</v>
      </c>
      <c r="V267" s="94" t="str">
        <f>'[1]PROGRAMS &amp; COURSES SUMMARY'!V267</f>
        <v>N/A</v>
      </c>
      <c r="W267" s="94" t="str">
        <f>'[1]PROGRAMS &amp; COURSES SUMMARY'!W267</f>
        <v>N/A</v>
      </c>
      <c r="X267" s="94" t="str">
        <f>'[1]PROGRAMS &amp; COURSES SUMMARY'!X267</f>
        <v>N/A</v>
      </c>
      <c r="Y267" s="94" t="str">
        <f>'[1]PROGRAMS &amp; COURSES SUMMARY'!Y267</f>
        <v>N/A</v>
      </c>
      <c r="Z267" s="95" t="str">
        <f>'[1]PROGRAMS &amp; COURSES SUMMARY'!Z267</f>
        <v>N/A</v>
      </c>
      <c r="AA267" s="11">
        <f>'[1]PROGRAMS &amp; COURSES SUMMARY'!AA267</f>
        <v>0</v>
      </c>
      <c r="AB267" s="247"/>
      <c r="AC267" s="244"/>
      <c r="AD267" s="244"/>
      <c r="AE267" s="244"/>
      <c r="AF267" s="244"/>
    </row>
    <row r="268" spans="1:32" x14ac:dyDescent="0.25">
      <c r="A268" s="102"/>
      <c r="B268" s="102"/>
      <c r="C268" s="102"/>
      <c r="D268" s="266"/>
      <c r="E268" s="266"/>
      <c r="F268" s="266"/>
      <c r="G268" s="266"/>
      <c r="H268" s="266"/>
      <c r="I268" s="266"/>
      <c r="J268" s="94" t="str">
        <f>'[1]PROGRAMS &amp; COURSES SUMMARY'!J268</f>
        <v>N/A</v>
      </c>
      <c r="K268" s="94" t="str">
        <f>'[1]PROGRAMS &amp; COURSES SUMMARY'!K268</f>
        <v>N/A</v>
      </c>
      <c r="L268" s="94" t="str">
        <f>'[1]PROGRAMS &amp; COURSES SUMMARY'!L268</f>
        <v>N/A</v>
      </c>
      <c r="M268" s="94" t="str">
        <f>'[1]PROGRAMS &amp; COURSES SUMMARY'!M268</f>
        <v>N/A</v>
      </c>
      <c r="N268" s="94" t="str">
        <f>'[1]PROGRAMS &amp; COURSES SUMMARY'!N268</f>
        <v>N/A</v>
      </c>
      <c r="O268" s="94" t="str">
        <f>'[1]PROGRAMS &amp; COURSES SUMMARY'!O268</f>
        <v>N/A</v>
      </c>
      <c r="P268" s="94" t="str">
        <f>'[1]PROGRAMS &amp; COURSES SUMMARY'!P268</f>
        <v>N/A</v>
      </c>
      <c r="Q268" s="94" t="str">
        <f>'[1]PROGRAMS &amp; COURSES SUMMARY'!Q268</f>
        <v>N/A</v>
      </c>
      <c r="R268" s="94" t="str">
        <f>'[1]PROGRAMS &amp; COURSES SUMMARY'!R268</f>
        <v>N/A</v>
      </c>
      <c r="S268" s="94" t="str">
        <f>'[1]PROGRAMS &amp; COURSES SUMMARY'!S268</f>
        <v>N/A</v>
      </c>
      <c r="T268" s="94" t="str">
        <f>'[1]PROGRAMS &amp; COURSES SUMMARY'!T268</f>
        <v>N/A</v>
      </c>
      <c r="U268" s="94" t="str">
        <f>'[1]PROGRAMS &amp; COURSES SUMMARY'!U268</f>
        <v>N/A</v>
      </c>
      <c r="V268" s="94" t="str">
        <f>'[1]PROGRAMS &amp; COURSES SUMMARY'!V268</f>
        <v>N/A</v>
      </c>
      <c r="W268" s="94" t="str">
        <f>'[1]PROGRAMS &amp; COURSES SUMMARY'!W268</f>
        <v>N/A</v>
      </c>
      <c r="X268" s="94" t="str">
        <f>'[1]PROGRAMS &amp; COURSES SUMMARY'!X268</f>
        <v>N/A</v>
      </c>
      <c r="Y268" s="94" t="str">
        <f>'[1]PROGRAMS &amp; COURSES SUMMARY'!Y268</f>
        <v>N/A</v>
      </c>
      <c r="Z268" s="95" t="str">
        <f>'[1]PROGRAMS &amp; COURSES SUMMARY'!Z268</f>
        <v>N/A</v>
      </c>
      <c r="AA268" s="11">
        <f>'[1]PROGRAMS &amp; COURSES SUMMARY'!AA268</f>
        <v>0</v>
      </c>
      <c r="AB268" s="247"/>
      <c r="AC268" s="244"/>
      <c r="AD268" s="244"/>
      <c r="AE268" s="244"/>
      <c r="AF268" s="244"/>
    </row>
    <row r="269" spans="1:32" x14ac:dyDescent="0.25">
      <c r="A269" s="102"/>
      <c r="B269" s="102"/>
      <c r="C269" s="102"/>
      <c r="D269" s="266"/>
      <c r="E269" s="266"/>
      <c r="F269" s="266"/>
      <c r="G269" s="266"/>
      <c r="H269" s="266"/>
      <c r="I269" s="266"/>
      <c r="J269" s="94" t="str">
        <f>'[1]PROGRAMS &amp; COURSES SUMMARY'!J269</f>
        <v>N/A</v>
      </c>
      <c r="K269" s="94" t="str">
        <f>'[1]PROGRAMS &amp; COURSES SUMMARY'!K269</f>
        <v>N/A</v>
      </c>
      <c r="L269" s="94" t="str">
        <f>'[1]PROGRAMS &amp; COURSES SUMMARY'!L269</f>
        <v>N/A</v>
      </c>
      <c r="M269" s="94" t="str">
        <f>'[1]PROGRAMS &amp; COURSES SUMMARY'!M269</f>
        <v>N/A</v>
      </c>
      <c r="N269" s="94" t="str">
        <f>'[1]PROGRAMS &amp; COURSES SUMMARY'!N269</f>
        <v>N/A</v>
      </c>
      <c r="O269" s="94" t="str">
        <f>'[1]PROGRAMS &amp; COURSES SUMMARY'!O269</f>
        <v>N/A</v>
      </c>
      <c r="P269" s="94" t="str">
        <f>'[1]PROGRAMS &amp; COURSES SUMMARY'!P269</f>
        <v>N/A</v>
      </c>
      <c r="Q269" s="94" t="str">
        <f>'[1]PROGRAMS &amp; COURSES SUMMARY'!Q269</f>
        <v>N/A</v>
      </c>
      <c r="R269" s="94" t="str">
        <f>'[1]PROGRAMS &amp; COURSES SUMMARY'!R269</f>
        <v>N/A</v>
      </c>
      <c r="S269" s="94" t="str">
        <f>'[1]PROGRAMS &amp; COURSES SUMMARY'!S269</f>
        <v>N/A</v>
      </c>
      <c r="T269" s="94" t="str">
        <f>'[1]PROGRAMS &amp; COURSES SUMMARY'!T269</f>
        <v>N/A</v>
      </c>
      <c r="U269" s="94" t="str">
        <f>'[1]PROGRAMS &amp; COURSES SUMMARY'!U269</f>
        <v>N/A</v>
      </c>
      <c r="V269" s="94" t="str">
        <f>'[1]PROGRAMS &amp; COURSES SUMMARY'!V269</f>
        <v>N/A</v>
      </c>
      <c r="W269" s="94" t="str">
        <f>'[1]PROGRAMS &amp; COURSES SUMMARY'!W269</f>
        <v>N/A</v>
      </c>
      <c r="X269" s="94" t="str">
        <f>'[1]PROGRAMS &amp; COURSES SUMMARY'!X269</f>
        <v>N/A</v>
      </c>
      <c r="Y269" s="94" t="str">
        <f>'[1]PROGRAMS &amp; COURSES SUMMARY'!Y269</f>
        <v>N/A</v>
      </c>
      <c r="Z269" s="95" t="str">
        <f>'[1]PROGRAMS &amp; COURSES SUMMARY'!Z269</f>
        <v>N/A</v>
      </c>
      <c r="AA269" s="11">
        <f>'[1]PROGRAMS &amp; COURSES SUMMARY'!AA269</f>
        <v>0</v>
      </c>
      <c r="AB269" s="247"/>
      <c r="AC269" s="244"/>
      <c r="AD269" s="244"/>
      <c r="AE269" s="244"/>
      <c r="AF269" s="244"/>
    </row>
    <row r="270" spans="1:32" x14ac:dyDescent="0.25">
      <c r="A270" s="102"/>
      <c r="B270" s="102"/>
      <c r="C270" s="102"/>
      <c r="D270" s="266"/>
      <c r="E270" s="266"/>
      <c r="F270" s="266"/>
      <c r="G270" s="266"/>
      <c r="H270" s="266"/>
      <c r="I270" s="266"/>
      <c r="J270" s="94" t="str">
        <f>'[1]PROGRAMS &amp; COURSES SUMMARY'!J270</f>
        <v>N/A</v>
      </c>
      <c r="K270" s="94" t="str">
        <f>'[1]PROGRAMS &amp; COURSES SUMMARY'!K270</f>
        <v>N/A</v>
      </c>
      <c r="L270" s="94" t="str">
        <f>'[1]PROGRAMS &amp; COURSES SUMMARY'!L270</f>
        <v>N/A</v>
      </c>
      <c r="M270" s="94" t="str">
        <f>'[1]PROGRAMS &amp; COURSES SUMMARY'!M270</f>
        <v>N/A</v>
      </c>
      <c r="N270" s="94" t="str">
        <f>'[1]PROGRAMS &amp; COURSES SUMMARY'!N270</f>
        <v>N/A</v>
      </c>
      <c r="O270" s="94" t="str">
        <f>'[1]PROGRAMS &amp; COURSES SUMMARY'!O270</f>
        <v>N/A</v>
      </c>
      <c r="P270" s="94" t="str">
        <f>'[1]PROGRAMS &amp; COURSES SUMMARY'!P270</f>
        <v>N/A</v>
      </c>
      <c r="Q270" s="94" t="str">
        <f>'[1]PROGRAMS &amp; COURSES SUMMARY'!Q270</f>
        <v>N/A</v>
      </c>
      <c r="R270" s="94" t="str">
        <f>'[1]PROGRAMS &amp; COURSES SUMMARY'!R270</f>
        <v>N/A</v>
      </c>
      <c r="S270" s="94" t="str">
        <f>'[1]PROGRAMS &amp; COURSES SUMMARY'!S270</f>
        <v>N/A</v>
      </c>
      <c r="T270" s="94" t="str">
        <f>'[1]PROGRAMS &amp; COURSES SUMMARY'!T270</f>
        <v>N/A</v>
      </c>
      <c r="U270" s="94" t="str">
        <f>'[1]PROGRAMS &amp; COURSES SUMMARY'!U270</f>
        <v>N/A</v>
      </c>
      <c r="V270" s="94" t="str">
        <f>'[1]PROGRAMS &amp; COURSES SUMMARY'!V270</f>
        <v>N/A</v>
      </c>
      <c r="W270" s="94" t="str">
        <f>'[1]PROGRAMS &amp; COURSES SUMMARY'!W270</f>
        <v>N/A</v>
      </c>
      <c r="X270" s="94" t="str">
        <f>'[1]PROGRAMS &amp; COURSES SUMMARY'!X270</f>
        <v>N/A</v>
      </c>
      <c r="Y270" s="94" t="str">
        <f>'[1]PROGRAMS &amp; COURSES SUMMARY'!Y270</f>
        <v>N/A</v>
      </c>
      <c r="Z270" s="95" t="str">
        <f>'[1]PROGRAMS &amp; COURSES SUMMARY'!Z270</f>
        <v>N/A</v>
      </c>
      <c r="AA270" s="11">
        <f>'[1]PROGRAMS &amp; COURSES SUMMARY'!AA270</f>
        <v>0</v>
      </c>
      <c r="AB270" s="247"/>
      <c r="AC270" s="244"/>
      <c r="AD270" s="244"/>
      <c r="AE270" s="244"/>
      <c r="AF270" s="244"/>
    </row>
    <row r="271" spans="1:32" x14ac:dyDescent="0.25">
      <c r="A271" s="102"/>
      <c r="B271" s="102"/>
      <c r="C271" s="102"/>
      <c r="D271" s="266"/>
      <c r="E271" s="266"/>
      <c r="F271" s="266"/>
      <c r="G271" s="266"/>
      <c r="H271" s="266"/>
      <c r="I271" s="266"/>
      <c r="J271" s="94" t="str">
        <f>'[1]PROGRAMS &amp; COURSES SUMMARY'!J271</f>
        <v>N/A</v>
      </c>
      <c r="K271" s="94" t="str">
        <f>'[1]PROGRAMS &amp; COURSES SUMMARY'!K271</f>
        <v>N/A</v>
      </c>
      <c r="L271" s="94" t="str">
        <f>'[1]PROGRAMS &amp; COURSES SUMMARY'!L271</f>
        <v>N/A</v>
      </c>
      <c r="M271" s="94" t="str">
        <f>'[1]PROGRAMS &amp; COURSES SUMMARY'!M271</f>
        <v>N/A</v>
      </c>
      <c r="N271" s="94" t="str">
        <f>'[1]PROGRAMS &amp; COURSES SUMMARY'!N271</f>
        <v>N/A</v>
      </c>
      <c r="O271" s="94" t="str">
        <f>'[1]PROGRAMS &amp; COURSES SUMMARY'!O271</f>
        <v>N/A</v>
      </c>
      <c r="P271" s="94" t="str">
        <f>'[1]PROGRAMS &amp; COURSES SUMMARY'!P271</f>
        <v>N/A</v>
      </c>
      <c r="Q271" s="94" t="str">
        <f>'[1]PROGRAMS &amp; COURSES SUMMARY'!Q271</f>
        <v>N/A</v>
      </c>
      <c r="R271" s="94" t="str">
        <f>'[1]PROGRAMS &amp; COURSES SUMMARY'!R271</f>
        <v>N/A</v>
      </c>
      <c r="S271" s="94" t="str">
        <f>'[1]PROGRAMS &amp; COURSES SUMMARY'!S271</f>
        <v>N/A</v>
      </c>
      <c r="T271" s="94" t="str">
        <f>'[1]PROGRAMS &amp; COURSES SUMMARY'!T271</f>
        <v>N/A</v>
      </c>
      <c r="U271" s="94" t="str">
        <f>'[1]PROGRAMS &amp; COURSES SUMMARY'!U271</f>
        <v>N/A</v>
      </c>
      <c r="V271" s="94" t="str">
        <f>'[1]PROGRAMS &amp; COURSES SUMMARY'!V271</f>
        <v>N/A</v>
      </c>
      <c r="W271" s="94" t="str">
        <f>'[1]PROGRAMS &amp; COURSES SUMMARY'!W271</f>
        <v>N/A</v>
      </c>
      <c r="X271" s="94" t="str">
        <f>'[1]PROGRAMS &amp; COURSES SUMMARY'!X271</f>
        <v>N/A</v>
      </c>
      <c r="Y271" s="94" t="str">
        <f>'[1]PROGRAMS &amp; COURSES SUMMARY'!Y271</f>
        <v>N/A</v>
      </c>
      <c r="Z271" s="95" t="str">
        <f>'[1]PROGRAMS &amp; COURSES SUMMARY'!Z271</f>
        <v>N/A</v>
      </c>
      <c r="AA271" s="11">
        <f>'[1]PROGRAMS &amp; COURSES SUMMARY'!AA271</f>
        <v>0</v>
      </c>
      <c r="AB271" s="247"/>
      <c r="AC271" s="244"/>
      <c r="AD271" s="244"/>
      <c r="AE271" s="244"/>
      <c r="AF271" s="244"/>
    </row>
    <row r="272" spans="1:32" x14ac:dyDescent="0.25">
      <c r="A272" s="102"/>
      <c r="B272" s="102"/>
      <c r="C272" s="102"/>
      <c r="D272" s="266"/>
      <c r="E272" s="266"/>
      <c r="F272" s="266"/>
      <c r="G272" s="266"/>
      <c r="H272" s="266"/>
      <c r="I272" s="266"/>
      <c r="J272" s="94" t="str">
        <f>'[1]PROGRAMS &amp; COURSES SUMMARY'!J272</f>
        <v>N/A</v>
      </c>
      <c r="K272" s="94" t="str">
        <f>'[1]PROGRAMS &amp; COURSES SUMMARY'!K272</f>
        <v>N/A</v>
      </c>
      <c r="L272" s="94" t="str">
        <f>'[1]PROGRAMS &amp; COURSES SUMMARY'!L272</f>
        <v>N/A</v>
      </c>
      <c r="M272" s="94" t="str">
        <f>'[1]PROGRAMS &amp; COURSES SUMMARY'!M272</f>
        <v>N/A</v>
      </c>
      <c r="N272" s="94" t="str">
        <f>'[1]PROGRAMS &amp; COURSES SUMMARY'!N272</f>
        <v>N/A</v>
      </c>
      <c r="O272" s="94" t="str">
        <f>'[1]PROGRAMS &amp; COURSES SUMMARY'!O272</f>
        <v>N/A</v>
      </c>
      <c r="P272" s="94" t="str">
        <f>'[1]PROGRAMS &amp; COURSES SUMMARY'!P272</f>
        <v>N/A</v>
      </c>
      <c r="Q272" s="94" t="str">
        <f>'[1]PROGRAMS &amp; COURSES SUMMARY'!Q272</f>
        <v>N/A</v>
      </c>
      <c r="R272" s="94" t="str">
        <f>'[1]PROGRAMS &amp; COURSES SUMMARY'!R272</f>
        <v>N/A</v>
      </c>
      <c r="S272" s="94" t="str">
        <f>'[1]PROGRAMS &amp; COURSES SUMMARY'!S272</f>
        <v>N/A</v>
      </c>
      <c r="T272" s="94" t="str">
        <f>'[1]PROGRAMS &amp; COURSES SUMMARY'!T272</f>
        <v>N/A</v>
      </c>
      <c r="U272" s="94" t="str">
        <f>'[1]PROGRAMS &amp; COURSES SUMMARY'!U272</f>
        <v>N/A</v>
      </c>
      <c r="V272" s="94" t="str">
        <f>'[1]PROGRAMS &amp; COURSES SUMMARY'!V272</f>
        <v>N/A</v>
      </c>
      <c r="W272" s="94" t="str">
        <f>'[1]PROGRAMS &amp; COURSES SUMMARY'!W272</f>
        <v>N/A</v>
      </c>
      <c r="X272" s="94" t="str">
        <f>'[1]PROGRAMS &amp; COURSES SUMMARY'!X272</f>
        <v>N/A</v>
      </c>
      <c r="Y272" s="94" t="str">
        <f>'[1]PROGRAMS &amp; COURSES SUMMARY'!Y272</f>
        <v>N/A</v>
      </c>
      <c r="Z272" s="95" t="str">
        <f>'[1]PROGRAMS &amp; COURSES SUMMARY'!Z272</f>
        <v>N/A</v>
      </c>
      <c r="AA272" s="11">
        <f>'[1]PROGRAMS &amp; COURSES SUMMARY'!AA272</f>
        <v>0</v>
      </c>
      <c r="AB272" s="247"/>
      <c r="AC272" s="244"/>
      <c r="AD272" s="244"/>
      <c r="AE272" s="244"/>
      <c r="AF272" s="244"/>
    </row>
    <row r="273" spans="1:32" x14ac:dyDescent="0.25">
      <c r="A273" s="102"/>
      <c r="B273" s="102"/>
      <c r="C273" s="102"/>
      <c r="D273" s="266"/>
      <c r="E273" s="266"/>
      <c r="F273" s="266"/>
      <c r="G273" s="266"/>
      <c r="H273" s="266"/>
      <c r="I273" s="266"/>
      <c r="J273" s="94" t="str">
        <f>'[1]PROGRAMS &amp; COURSES SUMMARY'!J273</f>
        <v>N/A</v>
      </c>
      <c r="K273" s="94" t="str">
        <f>'[1]PROGRAMS &amp; COURSES SUMMARY'!K273</f>
        <v>N/A</v>
      </c>
      <c r="L273" s="94" t="str">
        <f>'[1]PROGRAMS &amp; COURSES SUMMARY'!L273</f>
        <v>N/A</v>
      </c>
      <c r="M273" s="94" t="str">
        <f>'[1]PROGRAMS &amp; COURSES SUMMARY'!M273</f>
        <v>N/A</v>
      </c>
      <c r="N273" s="94" t="str">
        <f>'[1]PROGRAMS &amp; COURSES SUMMARY'!N273</f>
        <v>N/A</v>
      </c>
      <c r="O273" s="94" t="str">
        <f>'[1]PROGRAMS &amp; COURSES SUMMARY'!O273</f>
        <v>N/A</v>
      </c>
      <c r="P273" s="94" t="str">
        <f>'[1]PROGRAMS &amp; COURSES SUMMARY'!P273</f>
        <v>N/A</v>
      </c>
      <c r="Q273" s="94" t="str">
        <f>'[1]PROGRAMS &amp; COURSES SUMMARY'!Q273</f>
        <v>N/A</v>
      </c>
      <c r="R273" s="94" t="str">
        <f>'[1]PROGRAMS &amp; COURSES SUMMARY'!R273</f>
        <v>N/A</v>
      </c>
      <c r="S273" s="94" t="str">
        <f>'[1]PROGRAMS &amp; COURSES SUMMARY'!S273</f>
        <v>N/A</v>
      </c>
      <c r="T273" s="94" t="str">
        <f>'[1]PROGRAMS &amp; COURSES SUMMARY'!T273</f>
        <v>N/A</v>
      </c>
      <c r="U273" s="94" t="str">
        <f>'[1]PROGRAMS &amp; COURSES SUMMARY'!U273</f>
        <v>N/A</v>
      </c>
      <c r="V273" s="94" t="str">
        <f>'[1]PROGRAMS &amp; COURSES SUMMARY'!V273</f>
        <v>N/A</v>
      </c>
      <c r="W273" s="94" t="str">
        <f>'[1]PROGRAMS &amp; COURSES SUMMARY'!W273</f>
        <v>N/A</v>
      </c>
      <c r="X273" s="94" t="str">
        <f>'[1]PROGRAMS &amp; COURSES SUMMARY'!X273</f>
        <v>N/A</v>
      </c>
      <c r="Y273" s="94" t="str">
        <f>'[1]PROGRAMS &amp; COURSES SUMMARY'!Y273</f>
        <v>N/A</v>
      </c>
      <c r="Z273" s="95" t="str">
        <f>'[1]PROGRAMS &amp; COURSES SUMMARY'!Z273</f>
        <v>N/A</v>
      </c>
      <c r="AA273" s="11">
        <f>'[1]PROGRAMS &amp; COURSES SUMMARY'!AA273</f>
        <v>0</v>
      </c>
      <c r="AB273" s="247"/>
      <c r="AC273" s="244"/>
      <c r="AD273" s="244"/>
      <c r="AE273" s="244"/>
      <c r="AF273" s="244"/>
    </row>
    <row r="274" spans="1:32" x14ac:dyDescent="0.25">
      <c r="A274" s="102"/>
      <c r="B274" s="102"/>
      <c r="C274" s="102"/>
      <c r="D274" s="266"/>
      <c r="E274" s="266"/>
      <c r="F274" s="266"/>
      <c r="G274" s="266"/>
      <c r="H274" s="266"/>
      <c r="I274" s="266"/>
      <c r="J274" s="94" t="str">
        <f>'[1]PROGRAMS &amp; COURSES SUMMARY'!J274</f>
        <v>N/A</v>
      </c>
      <c r="K274" s="94" t="str">
        <f>'[1]PROGRAMS &amp; COURSES SUMMARY'!K274</f>
        <v>N/A</v>
      </c>
      <c r="L274" s="94" t="str">
        <f>'[1]PROGRAMS &amp; COURSES SUMMARY'!L274</f>
        <v>N/A</v>
      </c>
      <c r="M274" s="94" t="str">
        <f>'[1]PROGRAMS &amp; COURSES SUMMARY'!M274</f>
        <v>N/A</v>
      </c>
      <c r="N274" s="94" t="str">
        <f>'[1]PROGRAMS &amp; COURSES SUMMARY'!N274</f>
        <v>N/A</v>
      </c>
      <c r="O274" s="94" t="str">
        <f>'[1]PROGRAMS &amp; COURSES SUMMARY'!O274</f>
        <v>N/A</v>
      </c>
      <c r="P274" s="94" t="str">
        <f>'[1]PROGRAMS &amp; COURSES SUMMARY'!P274</f>
        <v>N/A</v>
      </c>
      <c r="Q274" s="94" t="str">
        <f>'[1]PROGRAMS &amp; COURSES SUMMARY'!Q274</f>
        <v>N/A</v>
      </c>
      <c r="R274" s="94" t="str">
        <f>'[1]PROGRAMS &amp; COURSES SUMMARY'!R274</f>
        <v>N/A</v>
      </c>
      <c r="S274" s="94" t="str">
        <f>'[1]PROGRAMS &amp; COURSES SUMMARY'!S274</f>
        <v>N/A</v>
      </c>
      <c r="T274" s="94" t="str">
        <f>'[1]PROGRAMS &amp; COURSES SUMMARY'!T274</f>
        <v>N/A</v>
      </c>
      <c r="U274" s="94" t="str">
        <f>'[1]PROGRAMS &amp; COURSES SUMMARY'!U274</f>
        <v>N/A</v>
      </c>
      <c r="V274" s="94" t="str">
        <f>'[1]PROGRAMS &amp; COURSES SUMMARY'!V274</f>
        <v>N/A</v>
      </c>
      <c r="W274" s="94" t="str">
        <f>'[1]PROGRAMS &amp; COURSES SUMMARY'!W274</f>
        <v>N/A</v>
      </c>
      <c r="X274" s="94" t="str">
        <f>'[1]PROGRAMS &amp; COURSES SUMMARY'!X274</f>
        <v>N/A</v>
      </c>
      <c r="Y274" s="94" t="str">
        <f>'[1]PROGRAMS &amp; COURSES SUMMARY'!Y274</f>
        <v>N/A</v>
      </c>
      <c r="Z274" s="95" t="str">
        <f>'[1]PROGRAMS &amp; COURSES SUMMARY'!Z274</f>
        <v>N/A</v>
      </c>
      <c r="AA274" s="11">
        <f>'[1]PROGRAMS &amp; COURSES SUMMARY'!AA274</f>
        <v>0</v>
      </c>
      <c r="AB274" s="247"/>
      <c r="AC274" s="244"/>
      <c r="AD274" s="244"/>
      <c r="AE274" s="244"/>
      <c r="AF274" s="244"/>
    </row>
    <row r="275" spans="1:32" x14ac:dyDescent="0.25">
      <c r="A275" s="102"/>
      <c r="B275" s="102"/>
      <c r="C275" s="102"/>
      <c r="D275" s="266"/>
      <c r="E275" s="266"/>
      <c r="F275" s="266"/>
      <c r="G275" s="266"/>
      <c r="H275" s="266"/>
      <c r="I275" s="266"/>
      <c r="J275" s="94" t="str">
        <f>'[1]PROGRAMS &amp; COURSES SUMMARY'!J275</f>
        <v>N/A</v>
      </c>
      <c r="K275" s="94" t="str">
        <f>'[1]PROGRAMS &amp; COURSES SUMMARY'!K275</f>
        <v>N/A</v>
      </c>
      <c r="L275" s="94" t="str">
        <f>'[1]PROGRAMS &amp; COURSES SUMMARY'!L275</f>
        <v>N/A</v>
      </c>
      <c r="M275" s="94" t="str">
        <f>'[1]PROGRAMS &amp; COURSES SUMMARY'!M275</f>
        <v>N/A</v>
      </c>
      <c r="N275" s="94" t="str">
        <f>'[1]PROGRAMS &amp; COURSES SUMMARY'!N275</f>
        <v>N/A</v>
      </c>
      <c r="O275" s="94" t="str">
        <f>'[1]PROGRAMS &amp; COURSES SUMMARY'!O275</f>
        <v>N/A</v>
      </c>
      <c r="P275" s="94" t="str">
        <f>'[1]PROGRAMS &amp; COURSES SUMMARY'!P275</f>
        <v>N/A</v>
      </c>
      <c r="Q275" s="94" t="str">
        <f>'[1]PROGRAMS &amp; COURSES SUMMARY'!Q275</f>
        <v>N/A</v>
      </c>
      <c r="R275" s="94" t="str">
        <f>'[1]PROGRAMS &amp; COURSES SUMMARY'!R275</f>
        <v>N/A</v>
      </c>
      <c r="S275" s="94" t="str">
        <f>'[1]PROGRAMS &amp; COURSES SUMMARY'!S275</f>
        <v>N/A</v>
      </c>
      <c r="T275" s="94" t="str">
        <f>'[1]PROGRAMS &amp; COURSES SUMMARY'!T275</f>
        <v>N/A</v>
      </c>
      <c r="U275" s="94" t="str">
        <f>'[1]PROGRAMS &amp; COURSES SUMMARY'!U275</f>
        <v>N/A</v>
      </c>
      <c r="V275" s="94" t="str">
        <f>'[1]PROGRAMS &amp; COURSES SUMMARY'!V275</f>
        <v>N/A</v>
      </c>
      <c r="W275" s="94" t="str">
        <f>'[1]PROGRAMS &amp; COURSES SUMMARY'!W275</f>
        <v>N/A</v>
      </c>
      <c r="X275" s="94" t="str">
        <f>'[1]PROGRAMS &amp; COURSES SUMMARY'!X275</f>
        <v>N/A</v>
      </c>
      <c r="Y275" s="94" t="str">
        <f>'[1]PROGRAMS &amp; COURSES SUMMARY'!Y275</f>
        <v>N/A</v>
      </c>
      <c r="Z275" s="95" t="str">
        <f>'[1]PROGRAMS &amp; COURSES SUMMARY'!Z275</f>
        <v>N/A</v>
      </c>
      <c r="AA275" s="11">
        <f>'[1]PROGRAMS &amp; COURSES SUMMARY'!AA275</f>
        <v>0</v>
      </c>
      <c r="AB275" s="247"/>
      <c r="AC275" s="244"/>
      <c r="AD275" s="244"/>
      <c r="AE275" s="244"/>
      <c r="AF275" s="244"/>
    </row>
    <row r="276" spans="1:32" x14ac:dyDescent="0.25">
      <c r="A276" s="102"/>
      <c r="B276" s="102"/>
      <c r="C276" s="102"/>
      <c r="D276" s="266"/>
      <c r="E276" s="266"/>
      <c r="F276" s="266"/>
      <c r="G276" s="266"/>
      <c r="H276" s="266"/>
      <c r="I276" s="266"/>
      <c r="J276" s="94" t="str">
        <f>'[1]PROGRAMS &amp; COURSES SUMMARY'!J276</f>
        <v>N/A</v>
      </c>
      <c r="K276" s="94" t="str">
        <f>'[1]PROGRAMS &amp; COURSES SUMMARY'!K276</f>
        <v>N/A</v>
      </c>
      <c r="L276" s="94" t="str">
        <f>'[1]PROGRAMS &amp; COURSES SUMMARY'!L276</f>
        <v>N/A</v>
      </c>
      <c r="M276" s="94" t="str">
        <f>'[1]PROGRAMS &amp; COURSES SUMMARY'!M276</f>
        <v>N/A</v>
      </c>
      <c r="N276" s="94" t="str">
        <f>'[1]PROGRAMS &amp; COURSES SUMMARY'!N276</f>
        <v>N/A</v>
      </c>
      <c r="O276" s="94" t="str">
        <f>'[1]PROGRAMS &amp; COURSES SUMMARY'!O276</f>
        <v>N/A</v>
      </c>
      <c r="P276" s="94" t="str">
        <f>'[1]PROGRAMS &amp; COURSES SUMMARY'!P276</f>
        <v>N/A</v>
      </c>
      <c r="Q276" s="94" t="str">
        <f>'[1]PROGRAMS &amp; COURSES SUMMARY'!Q276</f>
        <v>N/A</v>
      </c>
      <c r="R276" s="94" t="str">
        <f>'[1]PROGRAMS &amp; COURSES SUMMARY'!R276</f>
        <v>N/A</v>
      </c>
      <c r="S276" s="94" t="str">
        <f>'[1]PROGRAMS &amp; COURSES SUMMARY'!S276</f>
        <v>N/A</v>
      </c>
      <c r="T276" s="94" t="str">
        <f>'[1]PROGRAMS &amp; COURSES SUMMARY'!T276</f>
        <v>N/A</v>
      </c>
      <c r="U276" s="94" t="str">
        <f>'[1]PROGRAMS &amp; COURSES SUMMARY'!U276</f>
        <v>N/A</v>
      </c>
      <c r="V276" s="94" t="str">
        <f>'[1]PROGRAMS &amp; COURSES SUMMARY'!V276</f>
        <v>N/A</v>
      </c>
      <c r="W276" s="94" t="str">
        <f>'[1]PROGRAMS &amp; COURSES SUMMARY'!W276</f>
        <v>N/A</v>
      </c>
      <c r="X276" s="94" t="str">
        <f>'[1]PROGRAMS &amp; COURSES SUMMARY'!X276</f>
        <v>N/A</v>
      </c>
      <c r="Y276" s="94" t="str">
        <f>'[1]PROGRAMS &amp; COURSES SUMMARY'!Y276</f>
        <v>N/A</v>
      </c>
      <c r="Z276" s="95" t="str">
        <f>'[1]PROGRAMS &amp; COURSES SUMMARY'!Z276</f>
        <v>N/A</v>
      </c>
      <c r="AA276" s="11">
        <f>'[1]PROGRAMS &amp; COURSES SUMMARY'!AA276</f>
        <v>0</v>
      </c>
      <c r="AB276" s="247"/>
      <c r="AC276" s="244"/>
      <c r="AD276" s="244"/>
      <c r="AE276" s="244"/>
      <c r="AF276" s="244"/>
    </row>
    <row r="277" spans="1:32" x14ac:dyDescent="0.25">
      <c r="A277" s="102"/>
      <c r="B277" s="102"/>
      <c r="C277" s="102"/>
      <c r="D277" s="266"/>
      <c r="E277" s="266"/>
      <c r="F277" s="266"/>
      <c r="G277" s="266"/>
      <c r="H277" s="266"/>
      <c r="I277" s="266"/>
      <c r="J277" s="94" t="str">
        <f>'[1]PROGRAMS &amp; COURSES SUMMARY'!J277</f>
        <v>N/A</v>
      </c>
      <c r="K277" s="94" t="str">
        <f>'[1]PROGRAMS &amp; COURSES SUMMARY'!K277</f>
        <v>N/A</v>
      </c>
      <c r="L277" s="94" t="str">
        <f>'[1]PROGRAMS &amp; COURSES SUMMARY'!L277</f>
        <v>N/A</v>
      </c>
      <c r="M277" s="94" t="str">
        <f>'[1]PROGRAMS &amp; COURSES SUMMARY'!M277</f>
        <v>N/A</v>
      </c>
      <c r="N277" s="94" t="str">
        <f>'[1]PROGRAMS &amp; COURSES SUMMARY'!N277</f>
        <v>N/A</v>
      </c>
      <c r="O277" s="94" t="str">
        <f>'[1]PROGRAMS &amp; COURSES SUMMARY'!O277</f>
        <v>N/A</v>
      </c>
      <c r="P277" s="94" t="str">
        <f>'[1]PROGRAMS &amp; COURSES SUMMARY'!P277</f>
        <v>N/A</v>
      </c>
      <c r="Q277" s="94" t="str">
        <f>'[1]PROGRAMS &amp; COURSES SUMMARY'!Q277</f>
        <v>N/A</v>
      </c>
      <c r="R277" s="94" t="str">
        <f>'[1]PROGRAMS &amp; COURSES SUMMARY'!R277</f>
        <v>N/A</v>
      </c>
      <c r="S277" s="94" t="str">
        <f>'[1]PROGRAMS &amp; COURSES SUMMARY'!S277</f>
        <v>N/A</v>
      </c>
      <c r="T277" s="94" t="str">
        <f>'[1]PROGRAMS &amp; COURSES SUMMARY'!T277</f>
        <v>N/A</v>
      </c>
      <c r="U277" s="94" t="str">
        <f>'[1]PROGRAMS &amp; COURSES SUMMARY'!U277</f>
        <v>N/A</v>
      </c>
      <c r="V277" s="94" t="str">
        <f>'[1]PROGRAMS &amp; COURSES SUMMARY'!V277</f>
        <v>N/A</v>
      </c>
      <c r="W277" s="94" t="str">
        <f>'[1]PROGRAMS &amp; COURSES SUMMARY'!W277</f>
        <v>N/A</v>
      </c>
      <c r="X277" s="94" t="str">
        <f>'[1]PROGRAMS &amp; COURSES SUMMARY'!X277</f>
        <v>N/A</v>
      </c>
      <c r="Y277" s="94" t="str">
        <f>'[1]PROGRAMS &amp; COURSES SUMMARY'!Y277</f>
        <v>N/A</v>
      </c>
      <c r="Z277" s="95" t="str">
        <f>'[1]PROGRAMS &amp; COURSES SUMMARY'!Z277</f>
        <v>N/A</v>
      </c>
      <c r="AA277" s="11">
        <f>'[1]PROGRAMS &amp; COURSES SUMMARY'!AA277</f>
        <v>0</v>
      </c>
      <c r="AB277" s="247"/>
      <c r="AC277" s="244"/>
      <c r="AD277" s="244"/>
      <c r="AE277" s="244"/>
      <c r="AF277" s="244"/>
    </row>
    <row r="278" spans="1:32" x14ac:dyDescent="0.25">
      <c r="A278" s="102"/>
      <c r="B278" s="102"/>
      <c r="C278" s="102"/>
      <c r="D278" s="266"/>
      <c r="E278" s="266"/>
      <c r="F278" s="266"/>
      <c r="G278" s="266"/>
      <c r="H278" s="266"/>
      <c r="I278" s="266"/>
      <c r="J278" s="94" t="str">
        <f>'[1]PROGRAMS &amp; COURSES SUMMARY'!J278</f>
        <v>N/A</v>
      </c>
      <c r="K278" s="94" t="str">
        <f>'[1]PROGRAMS &amp; COURSES SUMMARY'!K278</f>
        <v>N/A</v>
      </c>
      <c r="L278" s="94" t="str">
        <f>'[1]PROGRAMS &amp; COURSES SUMMARY'!L278</f>
        <v>N/A</v>
      </c>
      <c r="M278" s="94" t="str">
        <f>'[1]PROGRAMS &amp; COURSES SUMMARY'!M278</f>
        <v>N/A</v>
      </c>
      <c r="N278" s="94" t="str">
        <f>'[1]PROGRAMS &amp; COURSES SUMMARY'!N278</f>
        <v>N/A</v>
      </c>
      <c r="O278" s="94" t="str">
        <f>'[1]PROGRAMS &amp; COURSES SUMMARY'!O278</f>
        <v>N/A</v>
      </c>
      <c r="P278" s="94" t="str">
        <f>'[1]PROGRAMS &amp; COURSES SUMMARY'!P278</f>
        <v>N/A</v>
      </c>
      <c r="Q278" s="94" t="str">
        <f>'[1]PROGRAMS &amp; COURSES SUMMARY'!Q278</f>
        <v>N/A</v>
      </c>
      <c r="R278" s="94" t="str">
        <f>'[1]PROGRAMS &amp; COURSES SUMMARY'!R278</f>
        <v>N/A</v>
      </c>
      <c r="S278" s="94" t="str">
        <f>'[1]PROGRAMS &amp; COURSES SUMMARY'!S278</f>
        <v>N/A</v>
      </c>
      <c r="T278" s="94" t="str">
        <f>'[1]PROGRAMS &amp; COURSES SUMMARY'!T278</f>
        <v>N/A</v>
      </c>
      <c r="U278" s="94" t="str">
        <f>'[1]PROGRAMS &amp; COURSES SUMMARY'!U278</f>
        <v>N/A</v>
      </c>
      <c r="V278" s="94" t="str">
        <f>'[1]PROGRAMS &amp; COURSES SUMMARY'!V278</f>
        <v>N/A</v>
      </c>
      <c r="W278" s="94" t="str">
        <f>'[1]PROGRAMS &amp; COURSES SUMMARY'!W278</f>
        <v>N/A</v>
      </c>
      <c r="X278" s="94" t="str">
        <f>'[1]PROGRAMS &amp; COURSES SUMMARY'!X278</f>
        <v>N/A</v>
      </c>
      <c r="Y278" s="94" t="str">
        <f>'[1]PROGRAMS &amp; COURSES SUMMARY'!Y278</f>
        <v>N/A</v>
      </c>
      <c r="Z278" s="95" t="str">
        <f>'[1]PROGRAMS &amp; COURSES SUMMARY'!Z278</f>
        <v>N/A</v>
      </c>
      <c r="AA278" s="11">
        <f>'[1]PROGRAMS &amp; COURSES SUMMARY'!AA278</f>
        <v>0</v>
      </c>
      <c r="AB278" s="247"/>
      <c r="AC278" s="244"/>
      <c r="AD278" s="244"/>
      <c r="AE278" s="244"/>
      <c r="AF278" s="244"/>
    </row>
    <row r="279" spans="1:32" x14ac:dyDescent="0.25">
      <c r="A279" s="102"/>
      <c r="B279" s="102"/>
      <c r="C279" s="102"/>
      <c r="D279" s="266"/>
      <c r="E279" s="266"/>
      <c r="F279" s="266"/>
      <c r="G279" s="266"/>
      <c r="H279" s="266"/>
      <c r="I279" s="266"/>
      <c r="J279" s="94" t="str">
        <f>'[1]PROGRAMS &amp; COURSES SUMMARY'!J279</f>
        <v>N/A</v>
      </c>
      <c r="K279" s="94" t="str">
        <f>'[1]PROGRAMS &amp; COURSES SUMMARY'!K279</f>
        <v>N/A</v>
      </c>
      <c r="L279" s="94" t="str">
        <f>'[1]PROGRAMS &amp; COURSES SUMMARY'!L279</f>
        <v>N/A</v>
      </c>
      <c r="M279" s="94" t="str">
        <f>'[1]PROGRAMS &amp; COURSES SUMMARY'!M279</f>
        <v>N/A</v>
      </c>
      <c r="N279" s="94" t="str">
        <f>'[1]PROGRAMS &amp; COURSES SUMMARY'!N279</f>
        <v>N/A</v>
      </c>
      <c r="O279" s="94" t="str">
        <f>'[1]PROGRAMS &amp; COURSES SUMMARY'!O279</f>
        <v>N/A</v>
      </c>
      <c r="P279" s="94" t="str">
        <f>'[1]PROGRAMS &amp; COURSES SUMMARY'!P279</f>
        <v>N/A</v>
      </c>
      <c r="Q279" s="94" t="str">
        <f>'[1]PROGRAMS &amp; COURSES SUMMARY'!Q279</f>
        <v>N/A</v>
      </c>
      <c r="R279" s="94" t="str">
        <f>'[1]PROGRAMS &amp; COURSES SUMMARY'!R279</f>
        <v>N/A</v>
      </c>
      <c r="S279" s="94" t="str">
        <f>'[1]PROGRAMS &amp; COURSES SUMMARY'!S279</f>
        <v>N/A</v>
      </c>
      <c r="T279" s="94" t="str">
        <f>'[1]PROGRAMS &amp; COURSES SUMMARY'!T279</f>
        <v>N/A</v>
      </c>
      <c r="U279" s="94" t="str">
        <f>'[1]PROGRAMS &amp; COURSES SUMMARY'!U279</f>
        <v>N/A</v>
      </c>
      <c r="V279" s="94" t="str">
        <f>'[1]PROGRAMS &amp; COURSES SUMMARY'!V279</f>
        <v>N/A</v>
      </c>
      <c r="W279" s="94" t="str">
        <f>'[1]PROGRAMS &amp; COURSES SUMMARY'!W279</f>
        <v>N/A</v>
      </c>
      <c r="X279" s="94" t="str">
        <f>'[1]PROGRAMS &amp; COURSES SUMMARY'!X279</f>
        <v>N/A</v>
      </c>
      <c r="Y279" s="94" t="str">
        <f>'[1]PROGRAMS &amp; COURSES SUMMARY'!Y279</f>
        <v>N/A</v>
      </c>
      <c r="Z279" s="95" t="str">
        <f>'[1]PROGRAMS &amp; COURSES SUMMARY'!Z279</f>
        <v>N/A</v>
      </c>
      <c r="AA279" s="11">
        <f>'[1]PROGRAMS &amp; COURSES SUMMARY'!AA279</f>
        <v>0</v>
      </c>
      <c r="AB279" s="247"/>
      <c r="AC279" s="244"/>
      <c r="AD279" s="244"/>
      <c r="AE279" s="244"/>
      <c r="AF279" s="244"/>
    </row>
    <row r="280" spans="1:32" x14ac:dyDescent="0.25">
      <c r="A280" s="102"/>
      <c r="B280" s="102"/>
      <c r="C280" s="102"/>
      <c r="D280" s="266"/>
      <c r="E280" s="266"/>
      <c r="F280" s="266"/>
      <c r="G280" s="266"/>
      <c r="H280" s="266"/>
      <c r="I280" s="266"/>
      <c r="J280" s="94" t="str">
        <f>'[1]PROGRAMS &amp; COURSES SUMMARY'!J280</f>
        <v>N/A</v>
      </c>
      <c r="K280" s="94" t="str">
        <f>'[1]PROGRAMS &amp; COURSES SUMMARY'!K280</f>
        <v>N/A</v>
      </c>
      <c r="L280" s="94" t="str">
        <f>'[1]PROGRAMS &amp; COURSES SUMMARY'!L280</f>
        <v>N/A</v>
      </c>
      <c r="M280" s="94" t="str">
        <f>'[1]PROGRAMS &amp; COURSES SUMMARY'!M280</f>
        <v>N/A</v>
      </c>
      <c r="N280" s="94" t="str">
        <f>'[1]PROGRAMS &amp; COURSES SUMMARY'!N280</f>
        <v>N/A</v>
      </c>
      <c r="O280" s="94" t="str">
        <f>'[1]PROGRAMS &amp; COURSES SUMMARY'!O280</f>
        <v>N/A</v>
      </c>
      <c r="P280" s="94" t="str">
        <f>'[1]PROGRAMS &amp; COURSES SUMMARY'!P280</f>
        <v>N/A</v>
      </c>
      <c r="Q280" s="94" t="str">
        <f>'[1]PROGRAMS &amp; COURSES SUMMARY'!Q280</f>
        <v>N/A</v>
      </c>
      <c r="R280" s="94" t="str">
        <f>'[1]PROGRAMS &amp; COURSES SUMMARY'!R280</f>
        <v>N/A</v>
      </c>
      <c r="S280" s="94" t="str">
        <f>'[1]PROGRAMS &amp; COURSES SUMMARY'!S280</f>
        <v>N/A</v>
      </c>
      <c r="T280" s="94" t="str">
        <f>'[1]PROGRAMS &amp; COURSES SUMMARY'!T280</f>
        <v>N/A</v>
      </c>
      <c r="U280" s="94" t="str">
        <f>'[1]PROGRAMS &amp; COURSES SUMMARY'!U280</f>
        <v>N/A</v>
      </c>
      <c r="V280" s="94" t="str">
        <f>'[1]PROGRAMS &amp; COURSES SUMMARY'!V280</f>
        <v>N/A</v>
      </c>
      <c r="W280" s="94" t="str">
        <f>'[1]PROGRAMS &amp; COURSES SUMMARY'!W280</f>
        <v>N/A</v>
      </c>
      <c r="X280" s="94" t="str">
        <f>'[1]PROGRAMS &amp; COURSES SUMMARY'!X280</f>
        <v>N/A</v>
      </c>
      <c r="Y280" s="94" t="str">
        <f>'[1]PROGRAMS &amp; COURSES SUMMARY'!Y280</f>
        <v>N/A</v>
      </c>
      <c r="Z280" s="95" t="str">
        <f>'[1]PROGRAMS &amp; COURSES SUMMARY'!Z280</f>
        <v>N/A</v>
      </c>
      <c r="AA280" s="11">
        <f>'[1]PROGRAMS &amp; COURSES SUMMARY'!AA280</f>
        <v>0</v>
      </c>
      <c r="AB280" s="247"/>
      <c r="AC280" s="244"/>
      <c r="AD280" s="244"/>
      <c r="AE280" s="244"/>
      <c r="AF280" s="244"/>
    </row>
    <row r="281" spans="1:32" x14ac:dyDescent="0.25">
      <c r="A281" s="102"/>
      <c r="B281" s="102"/>
      <c r="C281" s="102"/>
      <c r="D281" s="266"/>
      <c r="E281" s="266"/>
      <c r="F281" s="266"/>
      <c r="G281" s="266"/>
      <c r="H281" s="266"/>
      <c r="I281" s="266"/>
      <c r="J281" s="94" t="str">
        <f>'[1]PROGRAMS &amp; COURSES SUMMARY'!J281</f>
        <v>N/A</v>
      </c>
      <c r="K281" s="94" t="str">
        <f>'[1]PROGRAMS &amp; COURSES SUMMARY'!K281</f>
        <v>N/A</v>
      </c>
      <c r="L281" s="94" t="str">
        <f>'[1]PROGRAMS &amp; COURSES SUMMARY'!L281</f>
        <v>N/A</v>
      </c>
      <c r="M281" s="94" t="str">
        <f>'[1]PROGRAMS &amp; COURSES SUMMARY'!M281</f>
        <v>N/A</v>
      </c>
      <c r="N281" s="94" t="str">
        <f>'[1]PROGRAMS &amp; COURSES SUMMARY'!N281</f>
        <v>N/A</v>
      </c>
      <c r="O281" s="94" t="str">
        <f>'[1]PROGRAMS &amp; COURSES SUMMARY'!O281</f>
        <v>N/A</v>
      </c>
      <c r="P281" s="94" t="str">
        <f>'[1]PROGRAMS &amp; COURSES SUMMARY'!P281</f>
        <v>N/A</v>
      </c>
      <c r="Q281" s="94" t="str">
        <f>'[1]PROGRAMS &amp; COURSES SUMMARY'!Q281</f>
        <v>N/A</v>
      </c>
      <c r="R281" s="94" t="str">
        <f>'[1]PROGRAMS &amp; COURSES SUMMARY'!R281</f>
        <v>N/A</v>
      </c>
      <c r="S281" s="94" t="str">
        <f>'[1]PROGRAMS &amp; COURSES SUMMARY'!S281</f>
        <v>N/A</v>
      </c>
      <c r="T281" s="94" t="str">
        <f>'[1]PROGRAMS &amp; COURSES SUMMARY'!T281</f>
        <v>N/A</v>
      </c>
      <c r="U281" s="94" t="str">
        <f>'[1]PROGRAMS &amp; COURSES SUMMARY'!U281</f>
        <v>N/A</v>
      </c>
      <c r="V281" s="94" t="str">
        <f>'[1]PROGRAMS &amp; COURSES SUMMARY'!V281</f>
        <v>N/A</v>
      </c>
      <c r="W281" s="94" t="str">
        <f>'[1]PROGRAMS &amp; COURSES SUMMARY'!W281</f>
        <v>N/A</v>
      </c>
      <c r="X281" s="94" t="str">
        <f>'[1]PROGRAMS &amp; COURSES SUMMARY'!X281</f>
        <v>N/A</v>
      </c>
      <c r="Y281" s="94" t="str">
        <f>'[1]PROGRAMS &amp; COURSES SUMMARY'!Y281</f>
        <v>N/A</v>
      </c>
      <c r="Z281" s="95" t="str">
        <f>'[1]PROGRAMS &amp; COURSES SUMMARY'!Z281</f>
        <v>N/A</v>
      </c>
      <c r="AA281" s="11">
        <f>'[1]PROGRAMS &amp; COURSES SUMMARY'!AA281</f>
        <v>0</v>
      </c>
      <c r="AB281" s="247"/>
      <c r="AC281" s="244"/>
      <c r="AD281" s="244"/>
      <c r="AE281" s="244"/>
      <c r="AF281" s="244"/>
    </row>
    <row r="282" spans="1:32" x14ac:dyDescent="0.25">
      <c r="A282" s="102"/>
      <c r="B282" s="102"/>
      <c r="C282" s="102"/>
      <c r="D282" s="266"/>
      <c r="E282" s="266"/>
      <c r="F282" s="266"/>
      <c r="G282" s="266"/>
      <c r="H282" s="266"/>
      <c r="I282" s="266"/>
      <c r="J282" s="94" t="str">
        <f>'[1]PROGRAMS &amp; COURSES SUMMARY'!J282</f>
        <v>N/A</v>
      </c>
      <c r="K282" s="94" t="str">
        <f>'[1]PROGRAMS &amp; COURSES SUMMARY'!K282</f>
        <v>N/A</v>
      </c>
      <c r="L282" s="94" t="str">
        <f>'[1]PROGRAMS &amp; COURSES SUMMARY'!L282</f>
        <v>N/A</v>
      </c>
      <c r="M282" s="94" t="str">
        <f>'[1]PROGRAMS &amp; COURSES SUMMARY'!M282</f>
        <v>N/A</v>
      </c>
      <c r="N282" s="94" t="str">
        <f>'[1]PROGRAMS &amp; COURSES SUMMARY'!N282</f>
        <v>N/A</v>
      </c>
      <c r="O282" s="94" t="str">
        <f>'[1]PROGRAMS &amp; COURSES SUMMARY'!O282</f>
        <v>N/A</v>
      </c>
      <c r="P282" s="94" t="str">
        <f>'[1]PROGRAMS &amp; COURSES SUMMARY'!P282</f>
        <v>N/A</v>
      </c>
      <c r="Q282" s="94" t="str">
        <f>'[1]PROGRAMS &amp; COURSES SUMMARY'!Q282</f>
        <v>N/A</v>
      </c>
      <c r="R282" s="94" t="str">
        <f>'[1]PROGRAMS &amp; COURSES SUMMARY'!R282</f>
        <v>N/A</v>
      </c>
      <c r="S282" s="94" t="str">
        <f>'[1]PROGRAMS &amp; COURSES SUMMARY'!S282</f>
        <v>N/A</v>
      </c>
      <c r="T282" s="94" t="str">
        <f>'[1]PROGRAMS &amp; COURSES SUMMARY'!T282</f>
        <v>N/A</v>
      </c>
      <c r="U282" s="94" t="str">
        <f>'[1]PROGRAMS &amp; COURSES SUMMARY'!U282</f>
        <v>N/A</v>
      </c>
      <c r="V282" s="94" t="str">
        <f>'[1]PROGRAMS &amp; COURSES SUMMARY'!V282</f>
        <v>N/A</v>
      </c>
      <c r="W282" s="94" t="str">
        <f>'[1]PROGRAMS &amp; COURSES SUMMARY'!W282</f>
        <v>N/A</v>
      </c>
      <c r="X282" s="94" t="str">
        <f>'[1]PROGRAMS &amp; COURSES SUMMARY'!X282</f>
        <v>N/A</v>
      </c>
      <c r="Y282" s="94" t="str">
        <f>'[1]PROGRAMS &amp; COURSES SUMMARY'!Y282</f>
        <v>N/A</v>
      </c>
      <c r="Z282" s="95" t="str">
        <f>'[1]PROGRAMS &amp; COURSES SUMMARY'!Z282</f>
        <v>N/A</v>
      </c>
      <c r="AA282" s="11">
        <f>'[1]PROGRAMS &amp; COURSES SUMMARY'!AA282</f>
        <v>0</v>
      </c>
      <c r="AB282" s="247"/>
      <c r="AC282" s="244"/>
      <c r="AD282" s="244"/>
      <c r="AE282" s="244"/>
      <c r="AF282" s="244"/>
    </row>
    <row r="283" spans="1:32" x14ac:dyDescent="0.25">
      <c r="A283" s="102"/>
      <c r="B283" s="102"/>
      <c r="C283" s="102"/>
      <c r="D283" s="266"/>
      <c r="E283" s="266"/>
      <c r="F283" s="266"/>
      <c r="G283" s="266"/>
      <c r="H283" s="266"/>
      <c r="I283" s="266"/>
      <c r="J283" s="94" t="str">
        <f>'[1]PROGRAMS &amp; COURSES SUMMARY'!J283</f>
        <v>N/A</v>
      </c>
      <c r="K283" s="94" t="str">
        <f>'[1]PROGRAMS &amp; COURSES SUMMARY'!K283</f>
        <v>N/A</v>
      </c>
      <c r="L283" s="94" t="str">
        <f>'[1]PROGRAMS &amp; COURSES SUMMARY'!L283</f>
        <v>N/A</v>
      </c>
      <c r="M283" s="94" t="str">
        <f>'[1]PROGRAMS &amp; COURSES SUMMARY'!M283</f>
        <v>N/A</v>
      </c>
      <c r="N283" s="94" t="str">
        <f>'[1]PROGRAMS &amp; COURSES SUMMARY'!N283</f>
        <v>N/A</v>
      </c>
      <c r="O283" s="94" t="str">
        <f>'[1]PROGRAMS &amp; COURSES SUMMARY'!O283</f>
        <v>N/A</v>
      </c>
      <c r="P283" s="94" t="str">
        <f>'[1]PROGRAMS &amp; COURSES SUMMARY'!P283</f>
        <v>N/A</v>
      </c>
      <c r="Q283" s="94" t="str">
        <f>'[1]PROGRAMS &amp; COURSES SUMMARY'!Q283</f>
        <v>N/A</v>
      </c>
      <c r="R283" s="94" t="str">
        <f>'[1]PROGRAMS &amp; COURSES SUMMARY'!R283</f>
        <v>N/A</v>
      </c>
      <c r="S283" s="94" t="str">
        <f>'[1]PROGRAMS &amp; COURSES SUMMARY'!S283</f>
        <v>N/A</v>
      </c>
      <c r="T283" s="94" t="str">
        <f>'[1]PROGRAMS &amp; COURSES SUMMARY'!T283</f>
        <v>N/A</v>
      </c>
      <c r="U283" s="94" t="str">
        <f>'[1]PROGRAMS &amp; COURSES SUMMARY'!U283</f>
        <v>N/A</v>
      </c>
      <c r="V283" s="94" t="str">
        <f>'[1]PROGRAMS &amp; COURSES SUMMARY'!V283</f>
        <v>N/A</v>
      </c>
      <c r="W283" s="94" t="str">
        <f>'[1]PROGRAMS &amp; COURSES SUMMARY'!W283</f>
        <v>N/A</v>
      </c>
      <c r="X283" s="94" t="str">
        <f>'[1]PROGRAMS &amp; COURSES SUMMARY'!X283</f>
        <v>N/A</v>
      </c>
      <c r="Y283" s="94" t="str">
        <f>'[1]PROGRAMS &amp; COURSES SUMMARY'!Y283</f>
        <v>N/A</v>
      </c>
      <c r="Z283" s="95" t="str">
        <f>'[1]PROGRAMS &amp; COURSES SUMMARY'!Z283</f>
        <v>N/A</v>
      </c>
      <c r="AA283" s="11">
        <f>'[1]PROGRAMS &amp; COURSES SUMMARY'!AA283</f>
        <v>0</v>
      </c>
      <c r="AB283" s="247"/>
      <c r="AC283" s="244"/>
      <c r="AD283" s="244"/>
      <c r="AE283" s="244"/>
      <c r="AF283" s="244"/>
    </row>
    <row r="284" spans="1:32" x14ac:dyDescent="0.25">
      <c r="A284" s="102"/>
      <c r="B284" s="102"/>
      <c r="C284" s="102"/>
      <c r="D284" s="266"/>
      <c r="E284" s="266"/>
      <c r="F284" s="266"/>
      <c r="G284" s="266"/>
      <c r="H284" s="266"/>
      <c r="I284" s="266"/>
      <c r="J284" s="94" t="str">
        <f>'[1]PROGRAMS &amp; COURSES SUMMARY'!J284</f>
        <v>N/A</v>
      </c>
      <c r="K284" s="94" t="str">
        <f>'[1]PROGRAMS &amp; COURSES SUMMARY'!K284</f>
        <v>N/A</v>
      </c>
      <c r="L284" s="94" t="str">
        <f>'[1]PROGRAMS &amp; COURSES SUMMARY'!L284</f>
        <v>N/A</v>
      </c>
      <c r="M284" s="94" t="str">
        <f>'[1]PROGRAMS &amp; COURSES SUMMARY'!M284</f>
        <v>N/A</v>
      </c>
      <c r="N284" s="94" t="str">
        <f>'[1]PROGRAMS &amp; COURSES SUMMARY'!N284</f>
        <v>N/A</v>
      </c>
      <c r="O284" s="94" t="str">
        <f>'[1]PROGRAMS &amp; COURSES SUMMARY'!O284</f>
        <v>N/A</v>
      </c>
      <c r="P284" s="94" t="str">
        <f>'[1]PROGRAMS &amp; COURSES SUMMARY'!P284</f>
        <v>N/A</v>
      </c>
      <c r="Q284" s="94" t="str">
        <f>'[1]PROGRAMS &amp; COURSES SUMMARY'!Q284</f>
        <v>N/A</v>
      </c>
      <c r="R284" s="94" t="str">
        <f>'[1]PROGRAMS &amp; COURSES SUMMARY'!R284</f>
        <v>N/A</v>
      </c>
      <c r="S284" s="94" t="str">
        <f>'[1]PROGRAMS &amp; COURSES SUMMARY'!S284</f>
        <v>N/A</v>
      </c>
      <c r="T284" s="94" t="str">
        <f>'[1]PROGRAMS &amp; COURSES SUMMARY'!T284</f>
        <v>N/A</v>
      </c>
      <c r="U284" s="94" t="str">
        <f>'[1]PROGRAMS &amp; COURSES SUMMARY'!U284</f>
        <v>N/A</v>
      </c>
      <c r="V284" s="94" t="str">
        <f>'[1]PROGRAMS &amp; COURSES SUMMARY'!V284</f>
        <v>N/A</v>
      </c>
      <c r="W284" s="94" t="str">
        <f>'[1]PROGRAMS &amp; COURSES SUMMARY'!W284</f>
        <v>N/A</v>
      </c>
      <c r="X284" s="94" t="str">
        <f>'[1]PROGRAMS &amp; COURSES SUMMARY'!X284</f>
        <v>N/A</v>
      </c>
      <c r="Y284" s="94" t="str">
        <f>'[1]PROGRAMS &amp; COURSES SUMMARY'!Y284</f>
        <v>N/A</v>
      </c>
      <c r="Z284" s="95" t="str">
        <f>'[1]PROGRAMS &amp; COURSES SUMMARY'!Z284</f>
        <v>N/A</v>
      </c>
      <c r="AA284" s="11">
        <f>'[1]PROGRAMS &amp; COURSES SUMMARY'!AA284</f>
        <v>0</v>
      </c>
      <c r="AB284" s="247"/>
      <c r="AC284" s="244"/>
      <c r="AD284" s="244"/>
      <c r="AE284" s="244"/>
      <c r="AF284" s="244"/>
    </row>
    <row r="285" spans="1:32" x14ac:dyDescent="0.25">
      <c r="A285" s="102"/>
      <c r="B285" s="102"/>
      <c r="C285" s="102"/>
      <c r="D285" s="266"/>
      <c r="E285" s="266"/>
      <c r="F285" s="266"/>
      <c r="G285" s="266"/>
      <c r="H285" s="266"/>
      <c r="I285" s="266"/>
      <c r="J285" s="94" t="str">
        <f>'[1]PROGRAMS &amp; COURSES SUMMARY'!J285</f>
        <v>N/A</v>
      </c>
      <c r="K285" s="94" t="str">
        <f>'[1]PROGRAMS &amp; COURSES SUMMARY'!K285</f>
        <v>N/A</v>
      </c>
      <c r="L285" s="94" t="str">
        <f>'[1]PROGRAMS &amp; COURSES SUMMARY'!L285</f>
        <v>N/A</v>
      </c>
      <c r="M285" s="94" t="str">
        <f>'[1]PROGRAMS &amp; COURSES SUMMARY'!M285</f>
        <v>N/A</v>
      </c>
      <c r="N285" s="94" t="str">
        <f>'[1]PROGRAMS &amp; COURSES SUMMARY'!N285</f>
        <v>N/A</v>
      </c>
      <c r="O285" s="94" t="str">
        <f>'[1]PROGRAMS &amp; COURSES SUMMARY'!O285</f>
        <v>N/A</v>
      </c>
      <c r="P285" s="94" t="str">
        <f>'[1]PROGRAMS &amp; COURSES SUMMARY'!P285</f>
        <v>N/A</v>
      </c>
      <c r="Q285" s="94" t="str">
        <f>'[1]PROGRAMS &amp; COURSES SUMMARY'!Q285</f>
        <v>N/A</v>
      </c>
      <c r="R285" s="94" t="str">
        <f>'[1]PROGRAMS &amp; COURSES SUMMARY'!R285</f>
        <v>N/A</v>
      </c>
      <c r="S285" s="94" t="str">
        <f>'[1]PROGRAMS &amp; COURSES SUMMARY'!S285</f>
        <v>N/A</v>
      </c>
      <c r="T285" s="94" t="str">
        <f>'[1]PROGRAMS &amp; COURSES SUMMARY'!T285</f>
        <v>N/A</v>
      </c>
      <c r="U285" s="94" t="str">
        <f>'[1]PROGRAMS &amp; COURSES SUMMARY'!U285</f>
        <v>N/A</v>
      </c>
      <c r="V285" s="94" t="str">
        <f>'[1]PROGRAMS &amp; COURSES SUMMARY'!V285</f>
        <v>N/A</v>
      </c>
      <c r="W285" s="94" t="str">
        <f>'[1]PROGRAMS &amp; COURSES SUMMARY'!W285</f>
        <v>N/A</v>
      </c>
      <c r="X285" s="94" t="str">
        <f>'[1]PROGRAMS &amp; COURSES SUMMARY'!X285</f>
        <v>N/A</v>
      </c>
      <c r="Y285" s="94" t="str">
        <f>'[1]PROGRAMS &amp; COURSES SUMMARY'!Y285</f>
        <v>N/A</v>
      </c>
      <c r="Z285" s="95" t="str">
        <f>'[1]PROGRAMS &amp; COURSES SUMMARY'!Z285</f>
        <v>N/A</v>
      </c>
      <c r="AA285" s="11">
        <f>'[1]PROGRAMS &amp; COURSES SUMMARY'!AA285</f>
        <v>0</v>
      </c>
      <c r="AB285" s="247"/>
      <c r="AC285" s="244"/>
      <c r="AD285" s="244"/>
      <c r="AE285" s="244"/>
      <c r="AF285" s="244"/>
    </row>
    <row r="286" spans="1:32" x14ac:dyDescent="0.25">
      <c r="A286" s="102"/>
      <c r="B286" s="102"/>
      <c r="C286" s="102"/>
      <c r="D286" s="266"/>
      <c r="E286" s="266"/>
      <c r="F286" s="266"/>
      <c r="G286" s="266"/>
      <c r="H286" s="266"/>
      <c r="I286" s="266"/>
      <c r="J286" s="94" t="str">
        <f>'[1]PROGRAMS &amp; COURSES SUMMARY'!J286</f>
        <v>N/A</v>
      </c>
      <c r="K286" s="94" t="str">
        <f>'[1]PROGRAMS &amp; COURSES SUMMARY'!K286</f>
        <v>N/A</v>
      </c>
      <c r="L286" s="94" t="str">
        <f>'[1]PROGRAMS &amp; COURSES SUMMARY'!L286</f>
        <v>N/A</v>
      </c>
      <c r="M286" s="94" t="str">
        <f>'[1]PROGRAMS &amp; COURSES SUMMARY'!M286</f>
        <v>N/A</v>
      </c>
      <c r="N286" s="94" t="str">
        <f>'[1]PROGRAMS &amp; COURSES SUMMARY'!N286</f>
        <v>N/A</v>
      </c>
      <c r="O286" s="94" t="str">
        <f>'[1]PROGRAMS &amp; COURSES SUMMARY'!O286</f>
        <v>N/A</v>
      </c>
      <c r="P286" s="94" t="str">
        <f>'[1]PROGRAMS &amp; COURSES SUMMARY'!P286</f>
        <v>N/A</v>
      </c>
      <c r="Q286" s="94" t="str">
        <f>'[1]PROGRAMS &amp; COURSES SUMMARY'!Q286</f>
        <v>N/A</v>
      </c>
      <c r="R286" s="94" t="str">
        <f>'[1]PROGRAMS &amp; COURSES SUMMARY'!R286</f>
        <v>N/A</v>
      </c>
      <c r="S286" s="94" t="str">
        <f>'[1]PROGRAMS &amp; COURSES SUMMARY'!S286</f>
        <v>N/A</v>
      </c>
      <c r="T286" s="94" t="str">
        <f>'[1]PROGRAMS &amp; COURSES SUMMARY'!T286</f>
        <v>N/A</v>
      </c>
      <c r="U286" s="94" t="str">
        <f>'[1]PROGRAMS &amp; COURSES SUMMARY'!U286</f>
        <v>N/A</v>
      </c>
      <c r="V286" s="94" t="str">
        <f>'[1]PROGRAMS &amp; COURSES SUMMARY'!V286</f>
        <v>N/A</v>
      </c>
      <c r="W286" s="94" t="str">
        <f>'[1]PROGRAMS &amp; COURSES SUMMARY'!W286</f>
        <v>N/A</v>
      </c>
      <c r="X286" s="94" t="str">
        <f>'[1]PROGRAMS &amp; COURSES SUMMARY'!X286</f>
        <v>N/A</v>
      </c>
      <c r="Y286" s="94" t="str">
        <f>'[1]PROGRAMS &amp; COURSES SUMMARY'!Y286</f>
        <v>N/A</v>
      </c>
      <c r="Z286" s="95" t="str">
        <f>'[1]PROGRAMS &amp; COURSES SUMMARY'!Z286</f>
        <v>N/A</v>
      </c>
      <c r="AA286" s="11">
        <f>'[1]PROGRAMS &amp; COURSES SUMMARY'!AA286</f>
        <v>0</v>
      </c>
      <c r="AB286" s="247"/>
      <c r="AC286" s="244"/>
      <c r="AD286" s="244"/>
      <c r="AE286" s="244"/>
      <c r="AF286" s="244"/>
    </row>
    <row r="287" spans="1:32" x14ac:dyDescent="0.25">
      <c r="A287" s="102"/>
      <c r="B287" s="102"/>
      <c r="C287" s="102"/>
      <c r="D287" s="266"/>
      <c r="E287" s="266"/>
      <c r="F287" s="266"/>
      <c r="G287" s="266"/>
      <c r="H287" s="266"/>
      <c r="I287" s="266"/>
      <c r="J287" s="94" t="str">
        <f>'[1]PROGRAMS &amp; COURSES SUMMARY'!J287</f>
        <v>N/A</v>
      </c>
      <c r="K287" s="94" t="str">
        <f>'[1]PROGRAMS &amp; COURSES SUMMARY'!K287</f>
        <v>N/A</v>
      </c>
      <c r="L287" s="94" t="str">
        <f>'[1]PROGRAMS &amp; COURSES SUMMARY'!L287</f>
        <v>N/A</v>
      </c>
      <c r="M287" s="94" t="str">
        <f>'[1]PROGRAMS &amp; COURSES SUMMARY'!M287</f>
        <v>N/A</v>
      </c>
      <c r="N287" s="94" t="str">
        <f>'[1]PROGRAMS &amp; COURSES SUMMARY'!N287</f>
        <v>N/A</v>
      </c>
      <c r="O287" s="94" t="str">
        <f>'[1]PROGRAMS &amp; COURSES SUMMARY'!O287</f>
        <v>N/A</v>
      </c>
      <c r="P287" s="94" t="str">
        <f>'[1]PROGRAMS &amp; COURSES SUMMARY'!P287</f>
        <v>N/A</v>
      </c>
      <c r="Q287" s="94" t="str">
        <f>'[1]PROGRAMS &amp; COURSES SUMMARY'!Q287</f>
        <v>N/A</v>
      </c>
      <c r="R287" s="94" t="str">
        <f>'[1]PROGRAMS &amp; COURSES SUMMARY'!R287</f>
        <v>N/A</v>
      </c>
      <c r="S287" s="94" t="str">
        <f>'[1]PROGRAMS &amp; COURSES SUMMARY'!S287</f>
        <v>N/A</v>
      </c>
      <c r="T287" s="94" t="str">
        <f>'[1]PROGRAMS &amp; COURSES SUMMARY'!T287</f>
        <v>N/A</v>
      </c>
      <c r="U287" s="94" t="str">
        <f>'[1]PROGRAMS &amp; COURSES SUMMARY'!U287</f>
        <v>N/A</v>
      </c>
      <c r="V287" s="94" t="str">
        <f>'[1]PROGRAMS &amp; COURSES SUMMARY'!V287</f>
        <v>N/A</v>
      </c>
      <c r="W287" s="94" t="str">
        <f>'[1]PROGRAMS &amp; COURSES SUMMARY'!W287</f>
        <v>N/A</v>
      </c>
      <c r="X287" s="94" t="str">
        <f>'[1]PROGRAMS &amp; COURSES SUMMARY'!X287</f>
        <v>N/A</v>
      </c>
      <c r="Y287" s="94" t="str">
        <f>'[1]PROGRAMS &amp; COURSES SUMMARY'!Y287</f>
        <v>N/A</v>
      </c>
      <c r="Z287" s="95" t="str">
        <f>'[1]PROGRAMS &amp; COURSES SUMMARY'!Z287</f>
        <v>N/A</v>
      </c>
      <c r="AA287" s="11">
        <f>'[1]PROGRAMS &amp; COURSES SUMMARY'!AA287</f>
        <v>0</v>
      </c>
      <c r="AB287" s="247"/>
      <c r="AC287" s="244"/>
      <c r="AD287" s="244"/>
      <c r="AE287" s="244"/>
      <c r="AF287" s="244"/>
    </row>
    <row r="288" spans="1:32" x14ac:dyDescent="0.25">
      <c r="A288" s="102"/>
      <c r="B288" s="102"/>
      <c r="C288" s="102"/>
      <c r="D288" s="266"/>
      <c r="E288" s="266"/>
      <c r="F288" s="266"/>
      <c r="G288" s="266"/>
      <c r="H288" s="266"/>
      <c r="I288" s="266"/>
      <c r="J288" s="94" t="str">
        <f>'[1]PROGRAMS &amp; COURSES SUMMARY'!J288</f>
        <v>N/A</v>
      </c>
      <c r="K288" s="94" t="str">
        <f>'[1]PROGRAMS &amp; COURSES SUMMARY'!K288</f>
        <v>N/A</v>
      </c>
      <c r="L288" s="94" t="str">
        <f>'[1]PROGRAMS &amp; COURSES SUMMARY'!L288</f>
        <v>N/A</v>
      </c>
      <c r="M288" s="94" t="str">
        <f>'[1]PROGRAMS &amp; COURSES SUMMARY'!M288</f>
        <v>N/A</v>
      </c>
      <c r="N288" s="94" t="str">
        <f>'[1]PROGRAMS &amp; COURSES SUMMARY'!N288</f>
        <v>N/A</v>
      </c>
      <c r="O288" s="94" t="str">
        <f>'[1]PROGRAMS &amp; COURSES SUMMARY'!O288</f>
        <v>N/A</v>
      </c>
      <c r="P288" s="94" t="str">
        <f>'[1]PROGRAMS &amp; COURSES SUMMARY'!P288</f>
        <v>N/A</v>
      </c>
      <c r="Q288" s="94" t="str">
        <f>'[1]PROGRAMS &amp; COURSES SUMMARY'!Q288</f>
        <v>N/A</v>
      </c>
      <c r="R288" s="94" t="str">
        <f>'[1]PROGRAMS &amp; COURSES SUMMARY'!R288</f>
        <v>N/A</v>
      </c>
      <c r="S288" s="94" t="str">
        <f>'[1]PROGRAMS &amp; COURSES SUMMARY'!S288</f>
        <v>N/A</v>
      </c>
      <c r="T288" s="94" t="str">
        <f>'[1]PROGRAMS &amp; COURSES SUMMARY'!T288</f>
        <v>N/A</v>
      </c>
      <c r="U288" s="94" t="str">
        <f>'[1]PROGRAMS &amp; COURSES SUMMARY'!U288</f>
        <v>N/A</v>
      </c>
      <c r="V288" s="94" t="str">
        <f>'[1]PROGRAMS &amp; COURSES SUMMARY'!V288</f>
        <v>N/A</v>
      </c>
      <c r="W288" s="94" t="str">
        <f>'[1]PROGRAMS &amp; COURSES SUMMARY'!W288</f>
        <v>N/A</v>
      </c>
      <c r="X288" s="94" t="str">
        <f>'[1]PROGRAMS &amp; COURSES SUMMARY'!X288</f>
        <v>N/A</v>
      </c>
      <c r="Y288" s="94" t="str">
        <f>'[1]PROGRAMS &amp; COURSES SUMMARY'!Y288</f>
        <v>N/A</v>
      </c>
      <c r="Z288" s="95" t="str">
        <f>'[1]PROGRAMS &amp; COURSES SUMMARY'!Z288</f>
        <v>N/A</v>
      </c>
      <c r="AA288" s="11">
        <f>'[1]PROGRAMS &amp; COURSES SUMMARY'!AA288</f>
        <v>0</v>
      </c>
      <c r="AB288" s="247"/>
      <c r="AC288" s="244"/>
      <c r="AD288" s="244"/>
      <c r="AE288" s="244"/>
      <c r="AF288" s="244"/>
    </row>
    <row r="289" spans="1:32" x14ac:dyDescent="0.25">
      <c r="A289" s="102"/>
      <c r="B289" s="102"/>
      <c r="C289" s="102"/>
      <c r="D289" s="266"/>
      <c r="E289" s="266"/>
      <c r="F289" s="266"/>
      <c r="G289" s="266"/>
      <c r="H289" s="266"/>
      <c r="I289" s="266"/>
      <c r="J289" s="94" t="str">
        <f>'[1]PROGRAMS &amp; COURSES SUMMARY'!J289</f>
        <v>N/A</v>
      </c>
      <c r="K289" s="94" t="str">
        <f>'[1]PROGRAMS &amp; COURSES SUMMARY'!K289</f>
        <v>N/A</v>
      </c>
      <c r="L289" s="94" t="str">
        <f>'[1]PROGRAMS &amp; COURSES SUMMARY'!L289</f>
        <v>N/A</v>
      </c>
      <c r="M289" s="94" t="str">
        <f>'[1]PROGRAMS &amp; COURSES SUMMARY'!M289</f>
        <v>N/A</v>
      </c>
      <c r="N289" s="94" t="str">
        <f>'[1]PROGRAMS &amp; COURSES SUMMARY'!N289</f>
        <v>N/A</v>
      </c>
      <c r="O289" s="94" t="str">
        <f>'[1]PROGRAMS &amp; COURSES SUMMARY'!O289</f>
        <v>N/A</v>
      </c>
      <c r="P289" s="94" t="str">
        <f>'[1]PROGRAMS &amp; COURSES SUMMARY'!P289</f>
        <v>N/A</v>
      </c>
      <c r="Q289" s="94" t="str">
        <f>'[1]PROGRAMS &amp; COURSES SUMMARY'!Q289</f>
        <v>N/A</v>
      </c>
      <c r="R289" s="94" t="str">
        <f>'[1]PROGRAMS &amp; COURSES SUMMARY'!R289</f>
        <v>N/A</v>
      </c>
      <c r="S289" s="94" t="str">
        <f>'[1]PROGRAMS &amp; COURSES SUMMARY'!S289</f>
        <v>N/A</v>
      </c>
      <c r="T289" s="94" t="str">
        <f>'[1]PROGRAMS &amp; COURSES SUMMARY'!T289</f>
        <v>N/A</v>
      </c>
      <c r="U289" s="94" t="str">
        <f>'[1]PROGRAMS &amp; COURSES SUMMARY'!U289</f>
        <v>N/A</v>
      </c>
      <c r="V289" s="94" t="str">
        <f>'[1]PROGRAMS &amp; COURSES SUMMARY'!V289</f>
        <v>N/A</v>
      </c>
      <c r="W289" s="94" t="str">
        <f>'[1]PROGRAMS &amp; COURSES SUMMARY'!W289</f>
        <v>N/A</v>
      </c>
      <c r="X289" s="94" t="str">
        <f>'[1]PROGRAMS &amp; COURSES SUMMARY'!X289</f>
        <v>N/A</v>
      </c>
      <c r="Y289" s="94" t="str">
        <f>'[1]PROGRAMS &amp; COURSES SUMMARY'!Y289</f>
        <v>N/A</v>
      </c>
      <c r="Z289" s="95" t="str">
        <f>'[1]PROGRAMS &amp; COURSES SUMMARY'!Z289</f>
        <v>N/A</v>
      </c>
      <c r="AA289" s="11">
        <f>'[1]PROGRAMS &amp; COURSES SUMMARY'!AA289</f>
        <v>0</v>
      </c>
      <c r="AB289" s="247"/>
      <c r="AC289" s="244"/>
      <c r="AD289" s="244"/>
      <c r="AE289" s="244"/>
      <c r="AF289" s="244"/>
    </row>
    <row r="290" spans="1:32" x14ac:dyDescent="0.25">
      <c r="A290" s="102"/>
      <c r="B290" s="102"/>
      <c r="C290" s="102"/>
      <c r="D290" s="266"/>
      <c r="E290" s="266"/>
      <c r="F290" s="266"/>
      <c r="G290" s="266"/>
      <c r="H290" s="266"/>
      <c r="I290" s="266"/>
      <c r="J290" s="94" t="str">
        <f>'[1]PROGRAMS &amp; COURSES SUMMARY'!J290</f>
        <v>N/A</v>
      </c>
      <c r="K290" s="94" t="str">
        <f>'[1]PROGRAMS &amp; COURSES SUMMARY'!K290</f>
        <v>N/A</v>
      </c>
      <c r="L290" s="94" t="str">
        <f>'[1]PROGRAMS &amp; COURSES SUMMARY'!L290</f>
        <v>N/A</v>
      </c>
      <c r="M290" s="94" t="str">
        <f>'[1]PROGRAMS &amp; COURSES SUMMARY'!M290</f>
        <v>N/A</v>
      </c>
      <c r="N290" s="94" t="str">
        <f>'[1]PROGRAMS &amp; COURSES SUMMARY'!N290</f>
        <v>N/A</v>
      </c>
      <c r="O290" s="94" t="str">
        <f>'[1]PROGRAMS &amp; COURSES SUMMARY'!O290</f>
        <v>N/A</v>
      </c>
      <c r="P290" s="94" t="str">
        <f>'[1]PROGRAMS &amp; COURSES SUMMARY'!P290</f>
        <v>N/A</v>
      </c>
      <c r="Q290" s="94" t="str">
        <f>'[1]PROGRAMS &amp; COURSES SUMMARY'!Q290</f>
        <v>N/A</v>
      </c>
      <c r="R290" s="94" t="str">
        <f>'[1]PROGRAMS &amp; COURSES SUMMARY'!R290</f>
        <v>N/A</v>
      </c>
      <c r="S290" s="94" t="str">
        <f>'[1]PROGRAMS &amp; COURSES SUMMARY'!S290</f>
        <v>N/A</v>
      </c>
      <c r="T290" s="94" t="str">
        <f>'[1]PROGRAMS &amp; COURSES SUMMARY'!T290</f>
        <v>N/A</v>
      </c>
      <c r="U290" s="94" t="str">
        <f>'[1]PROGRAMS &amp; COURSES SUMMARY'!U290</f>
        <v>N/A</v>
      </c>
      <c r="V290" s="94" t="str">
        <f>'[1]PROGRAMS &amp; COURSES SUMMARY'!V290</f>
        <v>N/A</v>
      </c>
      <c r="W290" s="94" t="str">
        <f>'[1]PROGRAMS &amp; COURSES SUMMARY'!W290</f>
        <v>N/A</v>
      </c>
      <c r="X290" s="94" t="str">
        <f>'[1]PROGRAMS &amp; COURSES SUMMARY'!X290</f>
        <v>N/A</v>
      </c>
      <c r="Y290" s="94" t="str">
        <f>'[1]PROGRAMS &amp; COURSES SUMMARY'!Y290</f>
        <v>N/A</v>
      </c>
      <c r="Z290" s="95" t="str">
        <f>'[1]PROGRAMS &amp; COURSES SUMMARY'!Z290</f>
        <v>N/A</v>
      </c>
      <c r="AA290" s="11">
        <f>'[1]PROGRAMS &amp; COURSES SUMMARY'!AA290</f>
        <v>0</v>
      </c>
      <c r="AB290" s="247"/>
      <c r="AC290" s="244"/>
      <c r="AD290" s="244"/>
      <c r="AE290" s="244"/>
      <c r="AF290" s="244"/>
    </row>
    <row r="291" spans="1:32" x14ac:dyDescent="0.25">
      <c r="A291" s="102"/>
      <c r="B291" s="102"/>
      <c r="C291" s="102"/>
      <c r="D291" s="266"/>
      <c r="E291" s="266"/>
      <c r="F291" s="266"/>
      <c r="G291" s="266"/>
      <c r="H291" s="266"/>
      <c r="I291" s="266"/>
      <c r="J291" s="94" t="str">
        <f>'[1]PROGRAMS &amp; COURSES SUMMARY'!J291</f>
        <v>N/A</v>
      </c>
      <c r="K291" s="94" t="str">
        <f>'[1]PROGRAMS &amp; COURSES SUMMARY'!K291</f>
        <v>N/A</v>
      </c>
      <c r="L291" s="94" t="str">
        <f>'[1]PROGRAMS &amp; COURSES SUMMARY'!L291</f>
        <v>N/A</v>
      </c>
      <c r="M291" s="94" t="str">
        <f>'[1]PROGRAMS &amp; COURSES SUMMARY'!M291</f>
        <v>N/A</v>
      </c>
      <c r="N291" s="94" t="str">
        <f>'[1]PROGRAMS &amp; COURSES SUMMARY'!N291</f>
        <v>N/A</v>
      </c>
      <c r="O291" s="94" t="str">
        <f>'[1]PROGRAMS &amp; COURSES SUMMARY'!O291</f>
        <v>N/A</v>
      </c>
      <c r="P291" s="94" t="str">
        <f>'[1]PROGRAMS &amp; COURSES SUMMARY'!P291</f>
        <v>N/A</v>
      </c>
      <c r="Q291" s="94" t="str">
        <f>'[1]PROGRAMS &amp; COURSES SUMMARY'!Q291</f>
        <v>N/A</v>
      </c>
      <c r="R291" s="94" t="str">
        <f>'[1]PROGRAMS &amp; COURSES SUMMARY'!R291</f>
        <v>N/A</v>
      </c>
      <c r="S291" s="94" t="str">
        <f>'[1]PROGRAMS &amp; COURSES SUMMARY'!S291</f>
        <v>N/A</v>
      </c>
      <c r="T291" s="94" t="str">
        <f>'[1]PROGRAMS &amp; COURSES SUMMARY'!T291</f>
        <v>N/A</v>
      </c>
      <c r="U291" s="94" t="str">
        <f>'[1]PROGRAMS &amp; COURSES SUMMARY'!U291</f>
        <v>N/A</v>
      </c>
      <c r="V291" s="94" t="str">
        <f>'[1]PROGRAMS &amp; COURSES SUMMARY'!V291</f>
        <v>N/A</v>
      </c>
      <c r="W291" s="94" t="str">
        <f>'[1]PROGRAMS &amp; COURSES SUMMARY'!W291</f>
        <v>N/A</v>
      </c>
      <c r="X291" s="94" t="str">
        <f>'[1]PROGRAMS &amp; COURSES SUMMARY'!X291</f>
        <v>N/A</v>
      </c>
      <c r="Y291" s="94" t="str">
        <f>'[1]PROGRAMS &amp; COURSES SUMMARY'!Y291</f>
        <v>N/A</v>
      </c>
      <c r="Z291" s="95" t="str">
        <f>'[1]PROGRAMS &amp; COURSES SUMMARY'!Z291</f>
        <v>N/A</v>
      </c>
      <c r="AA291" s="11">
        <f>'[1]PROGRAMS &amp; COURSES SUMMARY'!AA291</f>
        <v>0</v>
      </c>
      <c r="AB291" s="247"/>
      <c r="AC291" s="244"/>
      <c r="AD291" s="244"/>
      <c r="AE291" s="244"/>
      <c r="AF291" s="244"/>
    </row>
    <row r="292" spans="1:32" x14ac:dyDescent="0.25">
      <c r="A292" s="102"/>
      <c r="B292" s="102"/>
      <c r="C292" s="102"/>
      <c r="D292" s="266"/>
      <c r="E292" s="266"/>
      <c r="F292" s="266"/>
      <c r="G292" s="266"/>
      <c r="H292" s="266"/>
      <c r="I292" s="266"/>
      <c r="J292" s="94" t="str">
        <f>'[1]PROGRAMS &amp; COURSES SUMMARY'!J292</f>
        <v>N/A</v>
      </c>
      <c r="K292" s="94" t="str">
        <f>'[1]PROGRAMS &amp; COURSES SUMMARY'!K292</f>
        <v>N/A</v>
      </c>
      <c r="L292" s="94" t="str">
        <f>'[1]PROGRAMS &amp; COURSES SUMMARY'!L292</f>
        <v>N/A</v>
      </c>
      <c r="M292" s="94" t="str">
        <f>'[1]PROGRAMS &amp; COURSES SUMMARY'!M292</f>
        <v>N/A</v>
      </c>
      <c r="N292" s="94" t="str">
        <f>'[1]PROGRAMS &amp; COURSES SUMMARY'!N292</f>
        <v>N/A</v>
      </c>
      <c r="O292" s="94" t="str">
        <f>'[1]PROGRAMS &amp; COURSES SUMMARY'!O292</f>
        <v>N/A</v>
      </c>
      <c r="P292" s="94" t="str">
        <f>'[1]PROGRAMS &amp; COURSES SUMMARY'!P292</f>
        <v>N/A</v>
      </c>
      <c r="Q292" s="94" t="str">
        <f>'[1]PROGRAMS &amp; COURSES SUMMARY'!Q292</f>
        <v>N/A</v>
      </c>
      <c r="R292" s="94" t="str">
        <f>'[1]PROGRAMS &amp; COURSES SUMMARY'!R292</f>
        <v>N/A</v>
      </c>
      <c r="S292" s="94" t="str">
        <f>'[1]PROGRAMS &amp; COURSES SUMMARY'!S292</f>
        <v>N/A</v>
      </c>
      <c r="T292" s="94" t="str">
        <f>'[1]PROGRAMS &amp; COURSES SUMMARY'!T292</f>
        <v>N/A</v>
      </c>
      <c r="U292" s="94" t="str">
        <f>'[1]PROGRAMS &amp; COURSES SUMMARY'!U292</f>
        <v>N/A</v>
      </c>
      <c r="V292" s="94" t="str">
        <f>'[1]PROGRAMS &amp; COURSES SUMMARY'!V292</f>
        <v>N/A</v>
      </c>
      <c r="W292" s="94" t="str">
        <f>'[1]PROGRAMS &amp; COURSES SUMMARY'!W292</f>
        <v>N/A</v>
      </c>
      <c r="X292" s="94" t="str">
        <f>'[1]PROGRAMS &amp; COURSES SUMMARY'!X292</f>
        <v>N/A</v>
      </c>
      <c r="Y292" s="94" t="str">
        <f>'[1]PROGRAMS &amp; COURSES SUMMARY'!Y292</f>
        <v>N/A</v>
      </c>
      <c r="Z292" s="95" t="str">
        <f>'[1]PROGRAMS &amp; COURSES SUMMARY'!Z292</f>
        <v>N/A</v>
      </c>
      <c r="AA292" s="11">
        <f>'[1]PROGRAMS &amp; COURSES SUMMARY'!AA292</f>
        <v>0</v>
      </c>
      <c r="AB292" s="247"/>
      <c r="AC292" s="244"/>
      <c r="AD292" s="244"/>
      <c r="AE292" s="244"/>
      <c r="AF292" s="244"/>
    </row>
    <row r="293" spans="1:32" x14ac:dyDescent="0.25">
      <c r="A293" s="102"/>
      <c r="B293" s="102"/>
      <c r="C293" s="102"/>
      <c r="D293" s="266"/>
      <c r="E293" s="266"/>
      <c r="F293" s="266"/>
      <c r="G293" s="266"/>
      <c r="H293" s="266"/>
      <c r="I293" s="266"/>
      <c r="J293" s="94" t="str">
        <f>'[1]PROGRAMS &amp; COURSES SUMMARY'!J293</f>
        <v>N/A</v>
      </c>
      <c r="K293" s="94" t="str">
        <f>'[1]PROGRAMS &amp; COURSES SUMMARY'!K293</f>
        <v>N/A</v>
      </c>
      <c r="L293" s="94" t="str">
        <f>'[1]PROGRAMS &amp; COURSES SUMMARY'!L293</f>
        <v>N/A</v>
      </c>
      <c r="M293" s="94" t="str">
        <f>'[1]PROGRAMS &amp; COURSES SUMMARY'!M293</f>
        <v>N/A</v>
      </c>
      <c r="N293" s="94" t="str">
        <f>'[1]PROGRAMS &amp; COURSES SUMMARY'!N293</f>
        <v>N/A</v>
      </c>
      <c r="O293" s="94" t="str">
        <f>'[1]PROGRAMS &amp; COURSES SUMMARY'!O293</f>
        <v>N/A</v>
      </c>
      <c r="P293" s="94" t="str">
        <f>'[1]PROGRAMS &amp; COURSES SUMMARY'!P293</f>
        <v>N/A</v>
      </c>
      <c r="Q293" s="94" t="str">
        <f>'[1]PROGRAMS &amp; COURSES SUMMARY'!Q293</f>
        <v>N/A</v>
      </c>
      <c r="R293" s="94" t="str">
        <f>'[1]PROGRAMS &amp; COURSES SUMMARY'!R293</f>
        <v>N/A</v>
      </c>
      <c r="S293" s="94" t="str">
        <f>'[1]PROGRAMS &amp; COURSES SUMMARY'!S293</f>
        <v>N/A</v>
      </c>
      <c r="T293" s="94" t="str">
        <f>'[1]PROGRAMS &amp; COURSES SUMMARY'!T293</f>
        <v>N/A</v>
      </c>
      <c r="U293" s="94" t="str">
        <f>'[1]PROGRAMS &amp; COURSES SUMMARY'!U293</f>
        <v>N/A</v>
      </c>
      <c r="V293" s="94" t="str">
        <f>'[1]PROGRAMS &amp; COURSES SUMMARY'!V293</f>
        <v>N/A</v>
      </c>
      <c r="W293" s="94" t="str">
        <f>'[1]PROGRAMS &amp; COURSES SUMMARY'!W293</f>
        <v>N/A</v>
      </c>
      <c r="X293" s="94" t="str">
        <f>'[1]PROGRAMS &amp; COURSES SUMMARY'!X293</f>
        <v>N/A</v>
      </c>
      <c r="Y293" s="94" t="str">
        <f>'[1]PROGRAMS &amp; COURSES SUMMARY'!Y293</f>
        <v>N/A</v>
      </c>
      <c r="Z293" s="95" t="str">
        <f>'[1]PROGRAMS &amp; COURSES SUMMARY'!Z293</f>
        <v>N/A</v>
      </c>
      <c r="AA293" s="11">
        <f>'[1]PROGRAMS &amp; COURSES SUMMARY'!AA293</f>
        <v>0</v>
      </c>
      <c r="AB293" s="247"/>
      <c r="AC293" s="244"/>
      <c r="AD293" s="244"/>
      <c r="AE293" s="244"/>
      <c r="AF293" s="244"/>
    </row>
    <row r="294" spans="1:32" x14ac:dyDescent="0.25">
      <c r="A294" s="102"/>
      <c r="B294" s="102"/>
      <c r="C294" s="102"/>
      <c r="D294" s="266"/>
      <c r="E294" s="266"/>
      <c r="F294" s="266"/>
      <c r="G294" s="266"/>
      <c r="H294" s="266"/>
      <c r="I294" s="266"/>
      <c r="J294" s="94" t="str">
        <f>'[1]PROGRAMS &amp; COURSES SUMMARY'!J294</f>
        <v>N/A</v>
      </c>
      <c r="K294" s="94" t="str">
        <f>'[1]PROGRAMS &amp; COURSES SUMMARY'!K294</f>
        <v>N/A</v>
      </c>
      <c r="L294" s="94" t="str">
        <f>'[1]PROGRAMS &amp; COURSES SUMMARY'!L294</f>
        <v>N/A</v>
      </c>
      <c r="M294" s="94" t="str">
        <f>'[1]PROGRAMS &amp; COURSES SUMMARY'!M294</f>
        <v>N/A</v>
      </c>
      <c r="N294" s="94" t="str">
        <f>'[1]PROGRAMS &amp; COURSES SUMMARY'!N294</f>
        <v>N/A</v>
      </c>
      <c r="O294" s="94" t="str">
        <f>'[1]PROGRAMS &amp; COURSES SUMMARY'!O294</f>
        <v>N/A</v>
      </c>
      <c r="P294" s="94" t="str">
        <f>'[1]PROGRAMS &amp; COURSES SUMMARY'!P294</f>
        <v>N/A</v>
      </c>
      <c r="Q294" s="94" t="str">
        <f>'[1]PROGRAMS &amp; COURSES SUMMARY'!Q294</f>
        <v>N/A</v>
      </c>
      <c r="R294" s="94" t="str">
        <f>'[1]PROGRAMS &amp; COURSES SUMMARY'!R294</f>
        <v>N/A</v>
      </c>
      <c r="S294" s="94" t="str">
        <f>'[1]PROGRAMS &amp; COURSES SUMMARY'!S294</f>
        <v>N/A</v>
      </c>
      <c r="T294" s="94" t="str">
        <f>'[1]PROGRAMS &amp; COURSES SUMMARY'!T294</f>
        <v>N/A</v>
      </c>
      <c r="U294" s="94" t="str">
        <f>'[1]PROGRAMS &amp; COURSES SUMMARY'!U294</f>
        <v>N/A</v>
      </c>
      <c r="V294" s="94" t="str">
        <f>'[1]PROGRAMS &amp; COURSES SUMMARY'!V294</f>
        <v>N/A</v>
      </c>
      <c r="W294" s="94" t="str">
        <f>'[1]PROGRAMS &amp; COURSES SUMMARY'!W294</f>
        <v>N/A</v>
      </c>
      <c r="X294" s="94" t="str">
        <f>'[1]PROGRAMS &amp; COURSES SUMMARY'!X294</f>
        <v>N/A</v>
      </c>
      <c r="Y294" s="94" t="str">
        <f>'[1]PROGRAMS &amp; COURSES SUMMARY'!Y294</f>
        <v>N/A</v>
      </c>
      <c r="Z294" s="95" t="str">
        <f>'[1]PROGRAMS &amp; COURSES SUMMARY'!Z294</f>
        <v>N/A</v>
      </c>
      <c r="AA294" s="11">
        <f>'[1]PROGRAMS &amp; COURSES SUMMARY'!AA294</f>
        <v>0</v>
      </c>
      <c r="AB294" s="247"/>
      <c r="AC294" s="244"/>
      <c r="AD294" s="244"/>
      <c r="AE294" s="244"/>
      <c r="AF294" s="244"/>
    </row>
    <row r="295" spans="1:32" x14ac:dyDescent="0.25">
      <c r="A295" s="102"/>
      <c r="B295" s="102"/>
      <c r="C295" s="102"/>
      <c r="D295" s="266"/>
      <c r="E295" s="266"/>
      <c r="F295" s="266"/>
      <c r="G295" s="266"/>
      <c r="H295" s="266"/>
      <c r="I295" s="266"/>
      <c r="J295" s="94" t="str">
        <f>'[1]PROGRAMS &amp; COURSES SUMMARY'!J295</f>
        <v>N/A</v>
      </c>
      <c r="K295" s="94" t="str">
        <f>'[1]PROGRAMS &amp; COURSES SUMMARY'!K295</f>
        <v>N/A</v>
      </c>
      <c r="L295" s="94" t="str">
        <f>'[1]PROGRAMS &amp; COURSES SUMMARY'!L295</f>
        <v>N/A</v>
      </c>
      <c r="M295" s="94" t="str">
        <f>'[1]PROGRAMS &amp; COURSES SUMMARY'!M295</f>
        <v>N/A</v>
      </c>
      <c r="N295" s="94" t="str">
        <f>'[1]PROGRAMS &amp; COURSES SUMMARY'!N295</f>
        <v>N/A</v>
      </c>
      <c r="O295" s="94" t="str">
        <f>'[1]PROGRAMS &amp; COURSES SUMMARY'!O295</f>
        <v>N/A</v>
      </c>
      <c r="P295" s="94" t="str">
        <f>'[1]PROGRAMS &amp; COURSES SUMMARY'!P295</f>
        <v>N/A</v>
      </c>
      <c r="Q295" s="94" t="str">
        <f>'[1]PROGRAMS &amp; COURSES SUMMARY'!Q295</f>
        <v>N/A</v>
      </c>
      <c r="R295" s="94" t="str">
        <f>'[1]PROGRAMS &amp; COURSES SUMMARY'!R295</f>
        <v>N/A</v>
      </c>
      <c r="S295" s="94" t="str">
        <f>'[1]PROGRAMS &amp; COURSES SUMMARY'!S295</f>
        <v>N/A</v>
      </c>
      <c r="T295" s="94" t="str">
        <f>'[1]PROGRAMS &amp; COURSES SUMMARY'!T295</f>
        <v>N/A</v>
      </c>
      <c r="U295" s="94" t="str">
        <f>'[1]PROGRAMS &amp; COURSES SUMMARY'!U295</f>
        <v>N/A</v>
      </c>
      <c r="V295" s="94" t="str">
        <f>'[1]PROGRAMS &amp; COURSES SUMMARY'!V295</f>
        <v>N/A</v>
      </c>
      <c r="W295" s="94" t="str">
        <f>'[1]PROGRAMS &amp; COURSES SUMMARY'!W295</f>
        <v>N/A</v>
      </c>
      <c r="X295" s="94" t="str">
        <f>'[1]PROGRAMS &amp; COURSES SUMMARY'!X295</f>
        <v>N/A</v>
      </c>
      <c r="Y295" s="94" t="str">
        <f>'[1]PROGRAMS &amp; COURSES SUMMARY'!Y295</f>
        <v>N/A</v>
      </c>
      <c r="Z295" s="95" t="str">
        <f>'[1]PROGRAMS &amp; COURSES SUMMARY'!Z295</f>
        <v>N/A</v>
      </c>
      <c r="AA295" s="11">
        <f>'[1]PROGRAMS &amp; COURSES SUMMARY'!AA295</f>
        <v>0</v>
      </c>
      <c r="AB295" s="247"/>
      <c r="AC295" s="244"/>
      <c r="AD295" s="244"/>
      <c r="AE295" s="244"/>
      <c r="AF295" s="244"/>
    </row>
    <row r="296" spans="1:32" x14ac:dyDescent="0.25">
      <c r="A296" s="102"/>
      <c r="B296" s="102"/>
      <c r="C296" s="102"/>
      <c r="D296" s="266"/>
      <c r="E296" s="266"/>
      <c r="F296" s="266"/>
      <c r="G296" s="266"/>
      <c r="H296" s="266"/>
      <c r="I296" s="266"/>
      <c r="J296" s="94" t="str">
        <f>'[1]PROGRAMS &amp; COURSES SUMMARY'!J296</f>
        <v>N/A</v>
      </c>
      <c r="K296" s="94" t="str">
        <f>'[1]PROGRAMS &amp; COURSES SUMMARY'!K296</f>
        <v>N/A</v>
      </c>
      <c r="L296" s="94" t="str">
        <f>'[1]PROGRAMS &amp; COURSES SUMMARY'!L296</f>
        <v>N/A</v>
      </c>
      <c r="M296" s="94" t="str">
        <f>'[1]PROGRAMS &amp; COURSES SUMMARY'!M296</f>
        <v>N/A</v>
      </c>
      <c r="N296" s="94" t="str">
        <f>'[1]PROGRAMS &amp; COURSES SUMMARY'!N296</f>
        <v>N/A</v>
      </c>
      <c r="O296" s="94" t="str">
        <f>'[1]PROGRAMS &amp; COURSES SUMMARY'!O296</f>
        <v>N/A</v>
      </c>
      <c r="P296" s="94" t="str">
        <f>'[1]PROGRAMS &amp; COURSES SUMMARY'!P296</f>
        <v>N/A</v>
      </c>
      <c r="Q296" s="94" t="str">
        <f>'[1]PROGRAMS &amp; COURSES SUMMARY'!Q296</f>
        <v>N/A</v>
      </c>
      <c r="R296" s="94" t="str">
        <f>'[1]PROGRAMS &amp; COURSES SUMMARY'!R296</f>
        <v>N/A</v>
      </c>
      <c r="S296" s="94" t="str">
        <f>'[1]PROGRAMS &amp; COURSES SUMMARY'!S296</f>
        <v>N/A</v>
      </c>
      <c r="T296" s="94" t="str">
        <f>'[1]PROGRAMS &amp; COURSES SUMMARY'!T296</f>
        <v>N/A</v>
      </c>
      <c r="U296" s="94" t="str">
        <f>'[1]PROGRAMS &amp; COURSES SUMMARY'!U296</f>
        <v>N/A</v>
      </c>
      <c r="V296" s="94" t="str">
        <f>'[1]PROGRAMS &amp; COURSES SUMMARY'!V296</f>
        <v>N/A</v>
      </c>
      <c r="W296" s="94" t="str">
        <f>'[1]PROGRAMS &amp; COURSES SUMMARY'!W296</f>
        <v>N/A</v>
      </c>
      <c r="X296" s="94" t="str">
        <f>'[1]PROGRAMS &amp; COURSES SUMMARY'!X296</f>
        <v>N/A</v>
      </c>
      <c r="Y296" s="94" t="str">
        <f>'[1]PROGRAMS &amp; COURSES SUMMARY'!Y296</f>
        <v>N/A</v>
      </c>
      <c r="Z296" s="95" t="str">
        <f>'[1]PROGRAMS &amp; COURSES SUMMARY'!Z296</f>
        <v>N/A</v>
      </c>
      <c r="AA296" s="11">
        <f>'[1]PROGRAMS &amp; COURSES SUMMARY'!AA296</f>
        <v>0</v>
      </c>
      <c r="AB296" s="247"/>
      <c r="AC296" s="244"/>
      <c r="AD296" s="244"/>
      <c r="AE296" s="244"/>
      <c r="AF296" s="244"/>
    </row>
    <row r="297" spans="1:32" x14ac:dyDescent="0.25">
      <c r="A297" s="102"/>
      <c r="B297" s="102"/>
      <c r="C297" s="102"/>
      <c r="D297" s="266"/>
      <c r="E297" s="266"/>
      <c r="F297" s="266"/>
      <c r="G297" s="266"/>
      <c r="H297" s="266"/>
      <c r="I297" s="266"/>
      <c r="J297" s="94" t="str">
        <f>'[1]PROGRAMS &amp; COURSES SUMMARY'!J297</f>
        <v>N/A</v>
      </c>
      <c r="K297" s="94" t="str">
        <f>'[1]PROGRAMS &amp; COURSES SUMMARY'!K297</f>
        <v>N/A</v>
      </c>
      <c r="L297" s="94" t="str">
        <f>'[1]PROGRAMS &amp; COURSES SUMMARY'!L297</f>
        <v>N/A</v>
      </c>
      <c r="M297" s="94" t="str">
        <f>'[1]PROGRAMS &amp; COURSES SUMMARY'!M297</f>
        <v>N/A</v>
      </c>
      <c r="N297" s="94" t="str">
        <f>'[1]PROGRAMS &amp; COURSES SUMMARY'!N297</f>
        <v>N/A</v>
      </c>
      <c r="O297" s="94" t="str">
        <f>'[1]PROGRAMS &amp; COURSES SUMMARY'!O297</f>
        <v>N/A</v>
      </c>
      <c r="P297" s="94" t="str">
        <f>'[1]PROGRAMS &amp; COURSES SUMMARY'!P297</f>
        <v>N/A</v>
      </c>
      <c r="Q297" s="94" t="str">
        <f>'[1]PROGRAMS &amp; COURSES SUMMARY'!Q297</f>
        <v>N/A</v>
      </c>
      <c r="R297" s="94" t="str">
        <f>'[1]PROGRAMS &amp; COURSES SUMMARY'!R297</f>
        <v>N/A</v>
      </c>
      <c r="S297" s="94" t="str">
        <f>'[1]PROGRAMS &amp; COURSES SUMMARY'!S297</f>
        <v>N/A</v>
      </c>
      <c r="T297" s="94" t="str">
        <f>'[1]PROGRAMS &amp; COURSES SUMMARY'!T297</f>
        <v>N/A</v>
      </c>
      <c r="U297" s="94" t="str">
        <f>'[1]PROGRAMS &amp; COURSES SUMMARY'!U297</f>
        <v>N/A</v>
      </c>
      <c r="V297" s="94" t="str">
        <f>'[1]PROGRAMS &amp; COURSES SUMMARY'!V297</f>
        <v>N/A</v>
      </c>
      <c r="W297" s="94" t="str">
        <f>'[1]PROGRAMS &amp; COURSES SUMMARY'!W297</f>
        <v>N/A</v>
      </c>
      <c r="X297" s="94" t="str">
        <f>'[1]PROGRAMS &amp; COURSES SUMMARY'!X297</f>
        <v>N/A</v>
      </c>
      <c r="Y297" s="94" t="str">
        <f>'[1]PROGRAMS &amp; COURSES SUMMARY'!Y297</f>
        <v>N/A</v>
      </c>
      <c r="Z297" s="95" t="str">
        <f>'[1]PROGRAMS &amp; COURSES SUMMARY'!Z297</f>
        <v>N/A</v>
      </c>
      <c r="AA297" s="11">
        <f>'[1]PROGRAMS &amp; COURSES SUMMARY'!AA297</f>
        <v>0</v>
      </c>
      <c r="AB297" s="247"/>
      <c r="AC297" s="244"/>
      <c r="AD297" s="244"/>
      <c r="AE297" s="244"/>
      <c r="AF297" s="244"/>
    </row>
    <row r="298" spans="1:32" x14ac:dyDescent="0.25">
      <c r="A298" s="102"/>
      <c r="B298" s="102"/>
      <c r="C298" s="102"/>
      <c r="D298" s="266"/>
      <c r="E298" s="266"/>
      <c r="F298" s="266"/>
      <c r="G298" s="266"/>
      <c r="H298" s="266"/>
      <c r="I298" s="266"/>
      <c r="J298" s="94" t="str">
        <f>'[1]PROGRAMS &amp; COURSES SUMMARY'!J298</f>
        <v>N/A</v>
      </c>
      <c r="K298" s="94" t="str">
        <f>'[1]PROGRAMS &amp; COURSES SUMMARY'!K298</f>
        <v>N/A</v>
      </c>
      <c r="L298" s="94" t="str">
        <f>'[1]PROGRAMS &amp; COURSES SUMMARY'!L298</f>
        <v>N/A</v>
      </c>
      <c r="M298" s="94" t="str">
        <f>'[1]PROGRAMS &amp; COURSES SUMMARY'!M298</f>
        <v>N/A</v>
      </c>
      <c r="N298" s="94" t="str">
        <f>'[1]PROGRAMS &amp; COURSES SUMMARY'!N298</f>
        <v>N/A</v>
      </c>
      <c r="O298" s="94" t="str">
        <f>'[1]PROGRAMS &amp; COURSES SUMMARY'!O298</f>
        <v>N/A</v>
      </c>
      <c r="P298" s="94" t="str">
        <f>'[1]PROGRAMS &amp; COURSES SUMMARY'!P298</f>
        <v>N/A</v>
      </c>
      <c r="Q298" s="94" t="str">
        <f>'[1]PROGRAMS &amp; COURSES SUMMARY'!Q298</f>
        <v>N/A</v>
      </c>
      <c r="R298" s="94" t="str">
        <f>'[1]PROGRAMS &amp; COURSES SUMMARY'!R298</f>
        <v>N/A</v>
      </c>
      <c r="S298" s="94" t="str">
        <f>'[1]PROGRAMS &amp; COURSES SUMMARY'!S298</f>
        <v>N/A</v>
      </c>
      <c r="T298" s="94" t="str">
        <f>'[1]PROGRAMS &amp; COURSES SUMMARY'!T298</f>
        <v>N/A</v>
      </c>
      <c r="U298" s="94" t="str">
        <f>'[1]PROGRAMS &amp; COURSES SUMMARY'!U298</f>
        <v>N/A</v>
      </c>
      <c r="V298" s="94" t="str">
        <f>'[1]PROGRAMS &amp; COURSES SUMMARY'!V298</f>
        <v>N/A</v>
      </c>
      <c r="W298" s="94" t="str">
        <f>'[1]PROGRAMS &amp; COURSES SUMMARY'!W298</f>
        <v>N/A</v>
      </c>
      <c r="X298" s="94" t="str">
        <f>'[1]PROGRAMS &amp; COURSES SUMMARY'!X298</f>
        <v>N/A</v>
      </c>
      <c r="Y298" s="94" t="str">
        <f>'[1]PROGRAMS &amp; COURSES SUMMARY'!Y298</f>
        <v>N/A</v>
      </c>
      <c r="Z298" s="95" t="str">
        <f>'[1]PROGRAMS &amp; COURSES SUMMARY'!Z298</f>
        <v>N/A</v>
      </c>
      <c r="AA298" s="11">
        <f>'[1]PROGRAMS &amp; COURSES SUMMARY'!AA298</f>
        <v>0</v>
      </c>
      <c r="AB298" s="247"/>
      <c r="AC298" s="244"/>
      <c r="AD298" s="244"/>
      <c r="AE298" s="244"/>
      <c r="AF298" s="244"/>
    </row>
    <row r="299" spans="1:32" x14ac:dyDescent="0.25">
      <c r="A299" s="102"/>
      <c r="B299" s="102"/>
      <c r="C299" s="102"/>
      <c r="D299" s="266"/>
      <c r="E299" s="266"/>
      <c r="F299" s="266"/>
      <c r="G299" s="266"/>
      <c r="H299" s="266"/>
      <c r="I299" s="266"/>
      <c r="J299" s="94" t="str">
        <f>'[1]PROGRAMS &amp; COURSES SUMMARY'!J299</f>
        <v>N/A</v>
      </c>
      <c r="K299" s="94" t="str">
        <f>'[1]PROGRAMS &amp; COURSES SUMMARY'!K299</f>
        <v>N/A</v>
      </c>
      <c r="L299" s="94" t="str">
        <f>'[1]PROGRAMS &amp; COURSES SUMMARY'!L299</f>
        <v>N/A</v>
      </c>
      <c r="M299" s="94" t="str">
        <f>'[1]PROGRAMS &amp; COURSES SUMMARY'!M299</f>
        <v>N/A</v>
      </c>
      <c r="N299" s="94" t="str">
        <f>'[1]PROGRAMS &amp; COURSES SUMMARY'!N299</f>
        <v>N/A</v>
      </c>
      <c r="O299" s="94" t="str">
        <f>'[1]PROGRAMS &amp; COURSES SUMMARY'!O299</f>
        <v>N/A</v>
      </c>
      <c r="P299" s="94" t="str">
        <f>'[1]PROGRAMS &amp; COURSES SUMMARY'!P299</f>
        <v>N/A</v>
      </c>
      <c r="Q299" s="94" t="str">
        <f>'[1]PROGRAMS &amp; COURSES SUMMARY'!Q299</f>
        <v>N/A</v>
      </c>
      <c r="R299" s="94" t="str">
        <f>'[1]PROGRAMS &amp; COURSES SUMMARY'!R299</f>
        <v>N/A</v>
      </c>
      <c r="S299" s="94" t="str">
        <f>'[1]PROGRAMS &amp; COURSES SUMMARY'!S299</f>
        <v>N/A</v>
      </c>
      <c r="T299" s="94" t="str">
        <f>'[1]PROGRAMS &amp; COURSES SUMMARY'!T299</f>
        <v>N/A</v>
      </c>
      <c r="U299" s="94" t="str">
        <f>'[1]PROGRAMS &amp; COURSES SUMMARY'!U299</f>
        <v>N/A</v>
      </c>
      <c r="V299" s="94" t="str">
        <f>'[1]PROGRAMS &amp; COURSES SUMMARY'!V299</f>
        <v>N/A</v>
      </c>
      <c r="W299" s="94" t="str">
        <f>'[1]PROGRAMS &amp; COURSES SUMMARY'!W299</f>
        <v>N/A</v>
      </c>
      <c r="X299" s="94" t="str">
        <f>'[1]PROGRAMS &amp; COURSES SUMMARY'!X299</f>
        <v>N/A</v>
      </c>
      <c r="Y299" s="94" t="str">
        <f>'[1]PROGRAMS &amp; COURSES SUMMARY'!Y299</f>
        <v>N/A</v>
      </c>
      <c r="Z299" s="95" t="str">
        <f>'[1]PROGRAMS &amp; COURSES SUMMARY'!Z299</f>
        <v>N/A</v>
      </c>
      <c r="AA299" s="11">
        <f>'[1]PROGRAMS &amp; COURSES SUMMARY'!AA299</f>
        <v>0</v>
      </c>
      <c r="AB299" s="247"/>
      <c r="AC299" s="244"/>
      <c r="AD299" s="244"/>
      <c r="AE299" s="244"/>
      <c r="AF299" s="244"/>
    </row>
    <row r="300" spans="1:32" x14ac:dyDescent="0.25">
      <c r="A300" s="102"/>
      <c r="B300" s="102"/>
      <c r="C300" s="102"/>
      <c r="D300" s="266"/>
      <c r="E300" s="266"/>
      <c r="F300" s="266"/>
      <c r="G300" s="266"/>
      <c r="H300" s="266"/>
      <c r="I300" s="266"/>
      <c r="J300" s="94" t="str">
        <f>'[1]PROGRAMS &amp; COURSES SUMMARY'!J300</f>
        <v>N/A</v>
      </c>
      <c r="K300" s="94" t="str">
        <f>'[1]PROGRAMS &amp; COURSES SUMMARY'!K300</f>
        <v>N/A</v>
      </c>
      <c r="L300" s="94" t="str">
        <f>'[1]PROGRAMS &amp; COURSES SUMMARY'!L300</f>
        <v>N/A</v>
      </c>
      <c r="M300" s="94" t="str">
        <f>'[1]PROGRAMS &amp; COURSES SUMMARY'!M300</f>
        <v>N/A</v>
      </c>
      <c r="N300" s="94" t="str">
        <f>'[1]PROGRAMS &amp; COURSES SUMMARY'!N300</f>
        <v>N/A</v>
      </c>
      <c r="O300" s="94" t="str">
        <f>'[1]PROGRAMS &amp; COURSES SUMMARY'!O300</f>
        <v>N/A</v>
      </c>
      <c r="P300" s="94" t="str">
        <f>'[1]PROGRAMS &amp; COURSES SUMMARY'!P300</f>
        <v>N/A</v>
      </c>
      <c r="Q300" s="94" t="str">
        <f>'[1]PROGRAMS &amp; COURSES SUMMARY'!Q300</f>
        <v>N/A</v>
      </c>
      <c r="R300" s="94" t="str">
        <f>'[1]PROGRAMS &amp; COURSES SUMMARY'!R300</f>
        <v>N/A</v>
      </c>
      <c r="S300" s="94" t="str">
        <f>'[1]PROGRAMS &amp; COURSES SUMMARY'!S300</f>
        <v>N/A</v>
      </c>
      <c r="T300" s="94" t="str">
        <f>'[1]PROGRAMS &amp; COURSES SUMMARY'!T300</f>
        <v>N/A</v>
      </c>
      <c r="U300" s="94" t="str">
        <f>'[1]PROGRAMS &amp; COURSES SUMMARY'!U300</f>
        <v>N/A</v>
      </c>
      <c r="V300" s="94" t="str">
        <f>'[1]PROGRAMS &amp; COURSES SUMMARY'!V300</f>
        <v>N/A</v>
      </c>
      <c r="W300" s="94" t="str">
        <f>'[1]PROGRAMS &amp; COURSES SUMMARY'!W300</f>
        <v>N/A</v>
      </c>
      <c r="X300" s="94" t="str">
        <f>'[1]PROGRAMS &amp; COURSES SUMMARY'!X300</f>
        <v>N/A</v>
      </c>
      <c r="Y300" s="94" t="str">
        <f>'[1]PROGRAMS &amp; COURSES SUMMARY'!Y300</f>
        <v>N/A</v>
      </c>
      <c r="Z300" s="95" t="str">
        <f>'[1]PROGRAMS &amp; COURSES SUMMARY'!Z300</f>
        <v>N/A</v>
      </c>
      <c r="AA300" s="11">
        <f>'[1]PROGRAMS &amp; COURSES SUMMARY'!AA300</f>
        <v>0</v>
      </c>
      <c r="AB300" s="247"/>
      <c r="AC300" s="244"/>
      <c r="AD300" s="244"/>
      <c r="AE300" s="244"/>
      <c r="AF300" s="244"/>
    </row>
    <row r="301" spans="1:32" x14ac:dyDescent="0.25">
      <c r="A301" s="102"/>
      <c r="B301" s="102"/>
      <c r="C301" s="102"/>
      <c r="D301" s="266"/>
      <c r="E301" s="266"/>
      <c r="F301" s="266"/>
      <c r="G301" s="266"/>
      <c r="H301" s="266"/>
      <c r="I301" s="266"/>
      <c r="J301" s="94" t="str">
        <f>'[1]PROGRAMS &amp; COURSES SUMMARY'!J301</f>
        <v>N/A</v>
      </c>
      <c r="K301" s="94" t="str">
        <f>'[1]PROGRAMS &amp; COURSES SUMMARY'!K301</f>
        <v>N/A</v>
      </c>
      <c r="L301" s="94" t="str">
        <f>'[1]PROGRAMS &amp; COURSES SUMMARY'!L301</f>
        <v>N/A</v>
      </c>
      <c r="M301" s="94" t="str">
        <f>'[1]PROGRAMS &amp; COURSES SUMMARY'!M301</f>
        <v>N/A</v>
      </c>
      <c r="N301" s="94" t="str">
        <f>'[1]PROGRAMS &amp; COURSES SUMMARY'!N301</f>
        <v>N/A</v>
      </c>
      <c r="O301" s="94" t="str">
        <f>'[1]PROGRAMS &amp; COURSES SUMMARY'!O301</f>
        <v>N/A</v>
      </c>
      <c r="P301" s="94" t="str">
        <f>'[1]PROGRAMS &amp; COURSES SUMMARY'!P301</f>
        <v>N/A</v>
      </c>
      <c r="Q301" s="94" t="str">
        <f>'[1]PROGRAMS &amp; COURSES SUMMARY'!Q301</f>
        <v>N/A</v>
      </c>
      <c r="R301" s="94" t="str">
        <f>'[1]PROGRAMS &amp; COURSES SUMMARY'!R301</f>
        <v>N/A</v>
      </c>
      <c r="S301" s="94" t="str">
        <f>'[1]PROGRAMS &amp; COURSES SUMMARY'!S301</f>
        <v>N/A</v>
      </c>
      <c r="T301" s="94" t="str">
        <f>'[1]PROGRAMS &amp; COURSES SUMMARY'!T301</f>
        <v>N/A</v>
      </c>
      <c r="U301" s="94" t="str">
        <f>'[1]PROGRAMS &amp; COURSES SUMMARY'!U301</f>
        <v>N/A</v>
      </c>
      <c r="V301" s="94" t="str">
        <f>'[1]PROGRAMS &amp; COURSES SUMMARY'!V301</f>
        <v>N/A</v>
      </c>
      <c r="W301" s="94" t="str">
        <f>'[1]PROGRAMS &amp; COURSES SUMMARY'!W301</f>
        <v>N/A</v>
      </c>
      <c r="X301" s="94" t="str">
        <f>'[1]PROGRAMS &amp; COURSES SUMMARY'!X301</f>
        <v>N/A</v>
      </c>
      <c r="Y301" s="94" t="str">
        <f>'[1]PROGRAMS &amp; COURSES SUMMARY'!Y301</f>
        <v>N/A</v>
      </c>
      <c r="Z301" s="95" t="str">
        <f>'[1]PROGRAMS &amp; COURSES SUMMARY'!Z301</f>
        <v>N/A</v>
      </c>
      <c r="AA301" s="11">
        <f>'[1]PROGRAMS &amp; COURSES SUMMARY'!AA301</f>
        <v>0</v>
      </c>
      <c r="AB301" s="247"/>
      <c r="AC301" s="244"/>
      <c r="AD301" s="244"/>
      <c r="AE301" s="244"/>
      <c r="AF301" s="244"/>
    </row>
    <row r="302" spans="1:32" x14ac:dyDescent="0.25">
      <c r="A302" s="102"/>
      <c r="B302" s="102"/>
      <c r="C302" s="102"/>
      <c r="D302" s="266"/>
      <c r="E302" s="266"/>
      <c r="F302" s="266"/>
      <c r="G302" s="266"/>
      <c r="H302" s="266"/>
      <c r="I302" s="266"/>
      <c r="J302" s="94" t="str">
        <f>'[1]PROGRAMS &amp; COURSES SUMMARY'!J302</f>
        <v>N/A</v>
      </c>
      <c r="K302" s="94" t="str">
        <f>'[1]PROGRAMS &amp; COURSES SUMMARY'!K302</f>
        <v>N/A</v>
      </c>
      <c r="L302" s="94" t="str">
        <f>'[1]PROGRAMS &amp; COURSES SUMMARY'!L302</f>
        <v>N/A</v>
      </c>
      <c r="M302" s="94" t="str">
        <f>'[1]PROGRAMS &amp; COURSES SUMMARY'!M302</f>
        <v>N/A</v>
      </c>
      <c r="N302" s="94" t="str">
        <f>'[1]PROGRAMS &amp; COURSES SUMMARY'!N302</f>
        <v>N/A</v>
      </c>
      <c r="O302" s="94" t="str">
        <f>'[1]PROGRAMS &amp; COURSES SUMMARY'!O302</f>
        <v>N/A</v>
      </c>
      <c r="P302" s="94" t="str">
        <f>'[1]PROGRAMS &amp; COURSES SUMMARY'!P302</f>
        <v>N/A</v>
      </c>
      <c r="Q302" s="94" t="str">
        <f>'[1]PROGRAMS &amp; COURSES SUMMARY'!Q302</f>
        <v>N/A</v>
      </c>
      <c r="R302" s="94" t="str">
        <f>'[1]PROGRAMS &amp; COURSES SUMMARY'!R302</f>
        <v>N/A</v>
      </c>
      <c r="S302" s="94" t="str">
        <f>'[1]PROGRAMS &amp; COURSES SUMMARY'!S302</f>
        <v>N/A</v>
      </c>
      <c r="T302" s="94" t="str">
        <f>'[1]PROGRAMS &amp; COURSES SUMMARY'!T302</f>
        <v>N/A</v>
      </c>
      <c r="U302" s="94" t="str">
        <f>'[1]PROGRAMS &amp; COURSES SUMMARY'!U302</f>
        <v>N/A</v>
      </c>
      <c r="V302" s="94" t="str">
        <f>'[1]PROGRAMS &amp; COURSES SUMMARY'!V302</f>
        <v>N/A</v>
      </c>
      <c r="W302" s="94" t="str">
        <f>'[1]PROGRAMS &amp; COURSES SUMMARY'!W302</f>
        <v>N/A</v>
      </c>
      <c r="X302" s="94" t="str">
        <f>'[1]PROGRAMS &amp; COURSES SUMMARY'!X302</f>
        <v>N/A</v>
      </c>
      <c r="Y302" s="94" t="str">
        <f>'[1]PROGRAMS &amp; COURSES SUMMARY'!Y302</f>
        <v>N/A</v>
      </c>
      <c r="Z302" s="95" t="str">
        <f>'[1]PROGRAMS &amp; COURSES SUMMARY'!Z302</f>
        <v>N/A</v>
      </c>
      <c r="AA302" s="11">
        <f>'[1]PROGRAMS &amp; COURSES SUMMARY'!AA302</f>
        <v>0</v>
      </c>
      <c r="AB302" s="247"/>
      <c r="AC302" s="244"/>
      <c r="AD302" s="244"/>
      <c r="AE302" s="244"/>
      <c r="AF302" s="244"/>
    </row>
    <row r="303" spans="1:32" x14ac:dyDescent="0.25">
      <c r="A303" s="102"/>
      <c r="B303" s="102"/>
      <c r="C303" s="102"/>
      <c r="D303" s="266"/>
      <c r="E303" s="266"/>
      <c r="F303" s="266"/>
      <c r="G303" s="266"/>
      <c r="H303" s="266"/>
      <c r="I303" s="266"/>
      <c r="J303" s="94" t="str">
        <f>'[1]PROGRAMS &amp; COURSES SUMMARY'!J303</f>
        <v>N/A</v>
      </c>
      <c r="K303" s="94" t="str">
        <f>'[1]PROGRAMS &amp; COURSES SUMMARY'!K303</f>
        <v>N/A</v>
      </c>
      <c r="L303" s="94" t="str">
        <f>'[1]PROGRAMS &amp; COURSES SUMMARY'!L303</f>
        <v>N/A</v>
      </c>
      <c r="M303" s="94" t="str">
        <f>'[1]PROGRAMS &amp; COURSES SUMMARY'!M303</f>
        <v>N/A</v>
      </c>
      <c r="N303" s="94" t="str">
        <f>'[1]PROGRAMS &amp; COURSES SUMMARY'!N303</f>
        <v>N/A</v>
      </c>
      <c r="O303" s="94" t="str">
        <f>'[1]PROGRAMS &amp; COURSES SUMMARY'!O303</f>
        <v>N/A</v>
      </c>
      <c r="P303" s="94" t="str">
        <f>'[1]PROGRAMS &amp; COURSES SUMMARY'!P303</f>
        <v>N/A</v>
      </c>
      <c r="Q303" s="94" t="str">
        <f>'[1]PROGRAMS &amp; COURSES SUMMARY'!Q303</f>
        <v>N/A</v>
      </c>
      <c r="R303" s="94" t="str">
        <f>'[1]PROGRAMS &amp; COURSES SUMMARY'!R303</f>
        <v>N/A</v>
      </c>
      <c r="S303" s="94" t="str">
        <f>'[1]PROGRAMS &amp; COURSES SUMMARY'!S303</f>
        <v>N/A</v>
      </c>
      <c r="T303" s="94" t="str">
        <f>'[1]PROGRAMS &amp; COURSES SUMMARY'!T303</f>
        <v>N/A</v>
      </c>
      <c r="U303" s="94" t="str">
        <f>'[1]PROGRAMS &amp; COURSES SUMMARY'!U303</f>
        <v>N/A</v>
      </c>
      <c r="V303" s="94" t="str">
        <f>'[1]PROGRAMS &amp; COURSES SUMMARY'!V303</f>
        <v>N/A</v>
      </c>
      <c r="W303" s="94" t="str">
        <f>'[1]PROGRAMS &amp; COURSES SUMMARY'!W303</f>
        <v>N/A</v>
      </c>
      <c r="X303" s="94" t="str">
        <f>'[1]PROGRAMS &amp; COURSES SUMMARY'!X303</f>
        <v>N/A</v>
      </c>
      <c r="Y303" s="94" t="str">
        <f>'[1]PROGRAMS &amp; COURSES SUMMARY'!Y303</f>
        <v>N/A</v>
      </c>
      <c r="Z303" s="95" t="str">
        <f>'[1]PROGRAMS &amp; COURSES SUMMARY'!Z303</f>
        <v>N/A</v>
      </c>
      <c r="AA303" s="11">
        <f>'[1]PROGRAMS &amp; COURSES SUMMARY'!AA303</f>
        <v>0</v>
      </c>
      <c r="AB303" s="247"/>
      <c r="AC303" s="244"/>
      <c r="AD303" s="244"/>
      <c r="AE303" s="244"/>
      <c r="AF303" s="244"/>
    </row>
    <row r="304" spans="1:32" x14ac:dyDescent="0.25">
      <c r="A304" s="102"/>
      <c r="B304" s="102"/>
      <c r="C304" s="102"/>
      <c r="D304" s="266"/>
      <c r="E304" s="266"/>
      <c r="F304" s="266"/>
      <c r="G304" s="266"/>
      <c r="H304" s="266"/>
      <c r="I304" s="266"/>
      <c r="J304" s="94" t="str">
        <f>'[1]PROGRAMS &amp; COURSES SUMMARY'!J304</f>
        <v>N/A</v>
      </c>
      <c r="K304" s="94" t="str">
        <f>'[1]PROGRAMS &amp; COURSES SUMMARY'!K304</f>
        <v>N/A</v>
      </c>
      <c r="L304" s="94" t="str">
        <f>'[1]PROGRAMS &amp; COURSES SUMMARY'!L304</f>
        <v>N/A</v>
      </c>
      <c r="M304" s="94" t="str">
        <f>'[1]PROGRAMS &amp; COURSES SUMMARY'!M304</f>
        <v>N/A</v>
      </c>
      <c r="N304" s="94" t="str">
        <f>'[1]PROGRAMS &amp; COURSES SUMMARY'!N304</f>
        <v>N/A</v>
      </c>
      <c r="O304" s="94" t="str">
        <f>'[1]PROGRAMS &amp; COURSES SUMMARY'!O304</f>
        <v>N/A</v>
      </c>
      <c r="P304" s="94" t="str">
        <f>'[1]PROGRAMS &amp; COURSES SUMMARY'!P304</f>
        <v>N/A</v>
      </c>
      <c r="Q304" s="94" t="str">
        <f>'[1]PROGRAMS &amp; COURSES SUMMARY'!Q304</f>
        <v>N/A</v>
      </c>
      <c r="R304" s="94" t="str">
        <f>'[1]PROGRAMS &amp; COURSES SUMMARY'!R304</f>
        <v>N/A</v>
      </c>
      <c r="S304" s="94" t="str">
        <f>'[1]PROGRAMS &amp; COURSES SUMMARY'!S304</f>
        <v>N/A</v>
      </c>
      <c r="T304" s="94" t="str">
        <f>'[1]PROGRAMS &amp; COURSES SUMMARY'!T304</f>
        <v>N/A</v>
      </c>
      <c r="U304" s="94" t="str">
        <f>'[1]PROGRAMS &amp; COURSES SUMMARY'!U304</f>
        <v>N/A</v>
      </c>
      <c r="V304" s="94" t="str">
        <f>'[1]PROGRAMS &amp; COURSES SUMMARY'!V304</f>
        <v>N/A</v>
      </c>
      <c r="W304" s="94" t="str">
        <f>'[1]PROGRAMS &amp; COURSES SUMMARY'!W304</f>
        <v>N/A</v>
      </c>
      <c r="X304" s="94" t="str">
        <f>'[1]PROGRAMS &amp; COURSES SUMMARY'!X304</f>
        <v>N/A</v>
      </c>
      <c r="Y304" s="94" t="str">
        <f>'[1]PROGRAMS &amp; COURSES SUMMARY'!Y304</f>
        <v>N/A</v>
      </c>
      <c r="Z304" s="95" t="str">
        <f>'[1]PROGRAMS &amp; COURSES SUMMARY'!Z304</f>
        <v>N/A</v>
      </c>
      <c r="AA304" s="11">
        <f>'[1]PROGRAMS &amp; COURSES SUMMARY'!AA304</f>
        <v>0</v>
      </c>
      <c r="AB304" s="247"/>
      <c r="AC304" s="244"/>
      <c r="AD304" s="244"/>
      <c r="AE304" s="244"/>
      <c r="AF304" s="244"/>
    </row>
    <row r="305" spans="1:32" x14ac:dyDescent="0.25">
      <c r="A305" s="102"/>
      <c r="B305" s="102"/>
      <c r="C305" s="102"/>
      <c r="D305" s="266"/>
      <c r="E305" s="266"/>
      <c r="F305" s="266"/>
      <c r="G305" s="266"/>
      <c r="H305" s="266"/>
      <c r="I305" s="266"/>
      <c r="J305" s="94" t="str">
        <f>'[1]PROGRAMS &amp; COURSES SUMMARY'!J305</f>
        <v>N/A</v>
      </c>
      <c r="K305" s="94" t="str">
        <f>'[1]PROGRAMS &amp; COURSES SUMMARY'!K305</f>
        <v>N/A</v>
      </c>
      <c r="L305" s="94" t="str">
        <f>'[1]PROGRAMS &amp; COURSES SUMMARY'!L305</f>
        <v>N/A</v>
      </c>
      <c r="M305" s="94" t="str">
        <f>'[1]PROGRAMS &amp; COURSES SUMMARY'!M305</f>
        <v>N/A</v>
      </c>
      <c r="N305" s="94" t="str">
        <f>'[1]PROGRAMS &amp; COURSES SUMMARY'!N305</f>
        <v>N/A</v>
      </c>
      <c r="O305" s="94" t="str">
        <f>'[1]PROGRAMS &amp; COURSES SUMMARY'!O305</f>
        <v>N/A</v>
      </c>
      <c r="P305" s="94" t="str">
        <f>'[1]PROGRAMS &amp; COURSES SUMMARY'!P305</f>
        <v>N/A</v>
      </c>
      <c r="Q305" s="94" t="str">
        <f>'[1]PROGRAMS &amp; COURSES SUMMARY'!Q305</f>
        <v>N/A</v>
      </c>
      <c r="R305" s="94" t="str">
        <f>'[1]PROGRAMS &amp; COURSES SUMMARY'!R305</f>
        <v>N/A</v>
      </c>
      <c r="S305" s="94" t="str">
        <f>'[1]PROGRAMS &amp; COURSES SUMMARY'!S305</f>
        <v>N/A</v>
      </c>
      <c r="T305" s="94" t="str">
        <f>'[1]PROGRAMS &amp; COURSES SUMMARY'!T305</f>
        <v>N/A</v>
      </c>
      <c r="U305" s="94" t="str">
        <f>'[1]PROGRAMS &amp; COURSES SUMMARY'!U305</f>
        <v>N/A</v>
      </c>
      <c r="V305" s="94" t="str">
        <f>'[1]PROGRAMS &amp; COURSES SUMMARY'!V305</f>
        <v>N/A</v>
      </c>
      <c r="W305" s="94" t="str">
        <f>'[1]PROGRAMS &amp; COURSES SUMMARY'!W305</f>
        <v>N/A</v>
      </c>
      <c r="X305" s="94" t="str">
        <f>'[1]PROGRAMS &amp; COURSES SUMMARY'!X305</f>
        <v>N/A</v>
      </c>
      <c r="Y305" s="94" t="str">
        <f>'[1]PROGRAMS &amp; COURSES SUMMARY'!Y305</f>
        <v>N/A</v>
      </c>
      <c r="Z305" s="95" t="str">
        <f>'[1]PROGRAMS &amp; COURSES SUMMARY'!Z305</f>
        <v>N/A</v>
      </c>
      <c r="AA305" s="11">
        <f>'[1]PROGRAMS &amp; COURSES SUMMARY'!AA305</f>
        <v>0</v>
      </c>
      <c r="AB305" s="247"/>
      <c r="AC305" s="244"/>
      <c r="AD305" s="244"/>
      <c r="AE305" s="244"/>
      <c r="AF305" s="244"/>
    </row>
    <row r="306" spans="1:32" x14ac:dyDescent="0.25">
      <c r="A306" s="102"/>
      <c r="B306" s="102"/>
      <c r="C306" s="102"/>
      <c r="D306" s="266"/>
      <c r="E306" s="266"/>
      <c r="F306" s="266"/>
      <c r="G306" s="266"/>
      <c r="H306" s="266"/>
      <c r="I306" s="266"/>
      <c r="J306" s="94" t="str">
        <f>'[1]PROGRAMS &amp; COURSES SUMMARY'!J306</f>
        <v>N/A</v>
      </c>
      <c r="K306" s="94" t="str">
        <f>'[1]PROGRAMS &amp; COURSES SUMMARY'!K306</f>
        <v>N/A</v>
      </c>
      <c r="L306" s="94" t="str">
        <f>'[1]PROGRAMS &amp; COURSES SUMMARY'!L306</f>
        <v>N/A</v>
      </c>
      <c r="M306" s="94" t="str">
        <f>'[1]PROGRAMS &amp; COURSES SUMMARY'!M306</f>
        <v>N/A</v>
      </c>
      <c r="N306" s="94" t="str">
        <f>'[1]PROGRAMS &amp; COURSES SUMMARY'!N306</f>
        <v>N/A</v>
      </c>
      <c r="O306" s="94" t="str">
        <f>'[1]PROGRAMS &amp; COURSES SUMMARY'!O306</f>
        <v>N/A</v>
      </c>
      <c r="P306" s="94" t="str">
        <f>'[1]PROGRAMS &amp; COURSES SUMMARY'!P306</f>
        <v>N/A</v>
      </c>
      <c r="Q306" s="94" t="str">
        <f>'[1]PROGRAMS &amp; COURSES SUMMARY'!Q306</f>
        <v>N/A</v>
      </c>
      <c r="R306" s="94" t="str">
        <f>'[1]PROGRAMS &amp; COURSES SUMMARY'!R306</f>
        <v>N/A</v>
      </c>
      <c r="S306" s="94" t="str">
        <f>'[1]PROGRAMS &amp; COURSES SUMMARY'!S306</f>
        <v>N/A</v>
      </c>
      <c r="T306" s="94" t="str">
        <f>'[1]PROGRAMS &amp; COURSES SUMMARY'!T306</f>
        <v>N/A</v>
      </c>
      <c r="U306" s="94" t="str">
        <f>'[1]PROGRAMS &amp; COURSES SUMMARY'!U306</f>
        <v>N/A</v>
      </c>
      <c r="V306" s="94" t="str">
        <f>'[1]PROGRAMS &amp; COURSES SUMMARY'!V306</f>
        <v>N/A</v>
      </c>
      <c r="W306" s="94" t="str">
        <f>'[1]PROGRAMS &amp; COURSES SUMMARY'!W306</f>
        <v>N/A</v>
      </c>
      <c r="X306" s="94" t="str">
        <f>'[1]PROGRAMS &amp; COURSES SUMMARY'!X306</f>
        <v>N/A</v>
      </c>
      <c r="Y306" s="94" t="str">
        <f>'[1]PROGRAMS &amp; COURSES SUMMARY'!Y306</f>
        <v>N/A</v>
      </c>
      <c r="Z306" s="95" t="str">
        <f>'[1]PROGRAMS &amp; COURSES SUMMARY'!Z306</f>
        <v>N/A</v>
      </c>
      <c r="AA306" s="11">
        <f>'[1]PROGRAMS &amp; COURSES SUMMARY'!AA306</f>
        <v>0</v>
      </c>
      <c r="AB306" s="247"/>
      <c r="AC306" s="244"/>
      <c r="AD306" s="244"/>
      <c r="AE306" s="244"/>
      <c r="AF306" s="244"/>
    </row>
    <row r="307" spans="1:32" x14ac:dyDescent="0.25">
      <c r="A307" s="102"/>
      <c r="B307" s="102"/>
      <c r="C307" s="102"/>
      <c r="D307" s="266"/>
      <c r="E307" s="266"/>
      <c r="F307" s="266"/>
      <c r="G307" s="266"/>
      <c r="H307" s="266"/>
      <c r="I307" s="266"/>
      <c r="J307" s="94" t="str">
        <f>'[1]PROGRAMS &amp; COURSES SUMMARY'!J307</f>
        <v>N/A</v>
      </c>
      <c r="K307" s="94" t="str">
        <f>'[1]PROGRAMS &amp; COURSES SUMMARY'!K307</f>
        <v>N/A</v>
      </c>
      <c r="L307" s="94" t="str">
        <f>'[1]PROGRAMS &amp; COURSES SUMMARY'!L307</f>
        <v>N/A</v>
      </c>
      <c r="M307" s="94" t="str">
        <f>'[1]PROGRAMS &amp; COURSES SUMMARY'!M307</f>
        <v>N/A</v>
      </c>
      <c r="N307" s="94" t="str">
        <f>'[1]PROGRAMS &amp; COURSES SUMMARY'!N307</f>
        <v>N/A</v>
      </c>
      <c r="O307" s="94" t="str">
        <f>'[1]PROGRAMS &amp; COURSES SUMMARY'!O307</f>
        <v>N/A</v>
      </c>
      <c r="P307" s="94" t="str">
        <f>'[1]PROGRAMS &amp; COURSES SUMMARY'!P307</f>
        <v>N/A</v>
      </c>
      <c r="Q307" s="94" t="str">
        <f>'[1]PROGRAMS &amp; COURSES SUMMARY'!Q307</f>
        <v>N/A</v>
      </c>
      <c r="R307" s="94" t="str">
        <f>'[1]PROGRAMS &amp; COURSES SUMMARY'!R307</f>
        <v>N/A</v>
      </c>
      <c r="S307" s="94" t="str">
        <f>'[1]PROGRAMS &amp; COURSES SUMMARY'!S307</f>
        <v>N/A</v>
      </c>
      <c r="T307" s="94" t="str">
        <f>'[1]PROGRAMS &amp; COURSES SUMMARY'!T307</f>
        <v>N/A</v>
      </c>
      <c r="U307" s="94" t="str">
        <f>'[1]PROGRAMS &amp; COURSES SUMMARY'!U307</f>
        <v>N/A</v>
      </c>
      <c r="V307" s="94" t="str">
        <f>'[1]PROGRAMS &amp; COURSES SUMMARY'!V307</f>
        <v>N/A</v>
      </c>
      <c r="W307" s="94" t="str">
        <f>'[1]PROGRAMS &amp; COURSES SUMMARY'!W307</f>
        <v>N/A</v>
      </c>
      <c r="X307" s="94" t="str">
        <f>'[1]PROGRAMS &amp; COURSES SUMMARY'!X307</f>
        <v>N/A</v>
      </c>
      <c r="Y307" s="94" t="str">
        <f>'[1]PROGRAMS &amp; COURSES SUMMARY'!Y307</f>
        <v>N/A</v>
      </c>
      <c r="Z307" s="95" t="str">
        <f>'[1]PROGRAMS &amp; COURSES SUMMARY'!Z307</f>
        <v>N/A</v>
      </c>
      <c r="AA307" s="11">
        <f>'[1]PROGRAMS &amp; COURSES SUMMARY'!AA307</f>
        <v>0</v>
      </c>
      <c r="AB307" s="247"/>
      <c r="AC307" s="244"/>
      <c r="AD307" s="244"/>
      <c r="AE307" s="244"/>
      <c r="AF307" s="244"/>
    </row>
    <row r="308" spans="1:32" x14ac:dyDescent="0.25">
      <c r="A308" s="102"/>
      <c r="B308" s="102"/>
      <c r="C308" s="102"/>
      <c r="D308" s="266"/>
      <c r="E308" s="266"/>
      <c r="F308" s="266"/>
      <c r="G308" s="266"/>
      <c r="H308" s="266"/>
      <c r="I308" s="266"/>
      <c r="J308" s="94" t="str">
        <f>'[1]PROGRAMS &amp; COURSES SUMMARY'!J308</f>
        <v>N/A</v>
      </c>
      <c r="K308" s="94" t="str">
        <f>'[1]PROGRAMS &amp; COURSES SUMMARY'!K308</f>
        <v>N/A</v>
      </c>
      <c r="L308" s="94" t="str">
        <f>'[1]PROGRAMS &amp; COURSES SUMMARY'!L308</f>
        <v>N/A</v>
      </c>
      <c r="M308" s="94" t="str">
        <f>'[1]PROGRAMS &amp; COURSES SUMMARY'!M308</f>
        <v>N/A</v>
      </c>
      <c r="N308" s="94" t="str">
        <f>'[1]PROGRAMS &amp; COURSES SUMMARY'!N308</f>
        <v>N/A</v>
      </c>
      <c r="O308" s="94" t="str">
        <f>'[1]PROGRAMS &amp; COURSES SUMMARY'!O308</f>
        <v>N/A</v>
      </c>
      <c r="P308" s="94" t="str">
        <f>'[1]PROGRAMS &amp; COURSES SUMMARY'!P308</f>
        <v>N/A</v>
      </c>
      <c r="Q308" s="94" t="str">
        <f>'[1]PROGRAMS &amp; COURSES SUMMARY'!Q308</f>
        <v>N/A</v>
      </c>
      <c r="R308" s="94" t="str">
        <f>'[1]PROGRAMS &amp; COURSES SUMMARY'!R308</f>
        <v>N/A</v>
      </c>
      <c r="S308" s="94" t="str">
        <f>'[1]PROGRAMS &amp; COURSES SUMMARY'!S308</f>
        <v>N/A</v>
      </c>
      <c r="T308" s="94" t="str">
        <f>'[1]PROGRAMS &amp; COURSES SUMMARY'!T308</f>
        <v>N/A</v>
      </c>
      <c r="U308" s="94" t="str">
        <f>'[1]PROGRAMS &amp; COURSES SUMMARY'!U308</f>
        <v>N/A</v>
      </c>
      <c r="V308" s="94" t="str">
        <f>'[1]PROGRAMS &amp; COURSES SUMMARY'!V308</f>
        <v>N/A</v>
      </c>
      <c r="W308" s="94" t="str">
        <f>'[1]PROGRAMS &amp; COURSES SUMMARY'!W308</f>
        <v>N/A</v>
      </c>
      <c r="X308" s="94" t="str">
        <f>'[1]PROGRAMS &amp; COURSES SUMMARY'!X308</f>
        <v>N/A</v>
      </c>
      <c r="Y308" s="94" t="str">
        <f>'[1]PROGRAMS &amp; COURSES SUMMARY'!Y308</f>
        <v>N/A</v>
      </c>
      <c r="Z308" s="95" t="str">
        <f>'[1]PROGRAMS &amp; COURSES SUMMARY'!Z308</f>
        <v>N/A</v>
      </c>
      <c r="AA308" s="11">
        <f>'[1]PROGRAMS &amp; COURSES SUMMARY'!AA308</f>
        <v>0</v>
      </c>
      <c r="AB308" s="247"/>
      <c r="AC308" s="244"/>
      <c r="AD308" s="244"/>
      <c r="AE308" s="244"/>
      <c r="AF308" s="244"/>
    </row>
    <row r="309" spans="1:32" x14ac:dyDescent="0.25">
      <c r="A309" s="102"/>
      <c r="B309" s="102"/>
      <c r="C309" s="102"/>
      <c r="D309" s="266"/>
      <c r="E309" s="266"/>
      <c r="F309" s="266"/>
      <c r="G309" s="266"/>
      <c r="H309" s="266"/>
      <c r="I309" s="266"/>
      <c r="J309" s="94" t="str">
        <f>'[1]PROGRAMS &amp; COURSES SUMMARY'!J309</f>
        <v>N/A</v>
      </c>
      <c r="K309" s="94" t="str">
        <f>'[1]PROGRAMS &amp; COURSES SUMMARY'!K309</f>
        <v>N/A</v>
      </c>
      <c r="L309" s="94" t="str">
        <f>'[1]PROGRAMS &amp; COURSES SUMMARY'!L309</f>
        <v>N/A</v>
      </c>
      <c r="M309" s="94" t="str">
        <f>'[1]PROGRAMS &amp; COURSES SUMMARY'!M309</f>
        <v>N/A</v>
      </c>
      <c r="N309" s="94" t="str">
        <f>'[1]PROGRAMS &amp; COURSES SUMMARY'!N309</f>
        <v>N/A</v>
      </c>
      <c r="O309" s="94" t="str">
        <f>'[1]PROGRAMS &amp; COURSES SUMMARY'!O309</f>
        <v>N/A</v>
      </c>
      <c r="P309" s="94" t="str">
        <f>'[1]PROGRAMS &amp; COURSES SUMMARY'!P309</f>
        <v>N/A</v>
      </c>
      <c r="Q309" s="94" t="str">
        <f>'[1]PROGRAMS &amp; COURSES SUMMARY'!Q309</f>
        <v>N/A</v>
      </c>
      <c r="R309" s="94" t="str">
        <f>'[1]PROGRAMS &amp; COURSES SUMMARY'!R309</f>
        <v>N/A</v>
      </c>
      <c r="S309" s="94" t="str">
        <f>'[1]PROGRAMS &amp; COURSES SUMMARY'!S309</f>
        <v>N/A</v>
      </c>
      <c r="T309" s="94" t="str">
        <f>'[1]PROGRAMS &amp; COURSES SUMMARY'!T309</f>
        <v>N/A</v>
      </c>
      <c r="U309" s="94" t="str">
        <f>'[1]PROGRAMS &amp; COURSES SUMMARY'!U309</f>
        <v>N/A</v>
      </c>
      <c r="V309" s="94" t="str">
        <f>'[1]PROGRAMS &amp; COURSES SUMMARY'!V309</f>
        <v>N/A</v>
      </c>
      <c r="W309" s="94" t="str">
        <f>'[1]PROGRAMS &amp; COURSES SUMMARY'!W309</f>
        <v>N/A</v>
      </c>
      <c r="X309" s="94" t="str">
        <f>'[1]PROGRAMS &amp; COURSES SUMMARY'!X309</f>
        <v>N/A</v>
      </c>
      <c r="Y309" s="94" t="str">
        <f>'[1]PROGRAMS &amp; COURSES SUMMARY'!Y309</f>
        <v>N/A</v>
      </c>
      <c r="Z309" s="95" t="str">
        <f>'[1]PROGRAMS &amp; COURSES SUMMARY'!Z309</f>
        <v>N/A</v>
      </c>
      <c r="AA309" s="11">
        <f>'[1]PROGRAMS &amp; COURSES SUMMARY'!AA309</f>
        <v>0</v>
      </c>
      <c r="AB309" s="247"/>
      <c r="AC309" s="244"/>
      <c r="AD309" s="244"/>
      <c r="AE309" s="244"/>
      <c r="AF309" s="244"/>
    </row>
    <row r="310" spans="1:32" x14ac:dyDescent="0.25">
      <c r="A310" s="102"/>
      <c r="B310" s="102"/>
      <c r="C310" s="102"/>
      <c r="D310" s="266"/>
      <c r="E310" s="266"/>
      <c r="F310" s="266"/>
      <c r="G310" s="266"/>
      <c r="H310" s="266"/>
      <c r="I310" s="266"/>
      <c r="J310" s="94" t="str">
        <f>'[1]PROGRAMS &amp; COURSES SUMMARY'!J310</f>
        <v>N/A</v>
      </c>
      <c r="K310" s="94" t="str">
        <f>'[1]PROGRAMS &amp; COURSES SUMMARY'!K310</f>
        <v>N/A</v>
      </c>
      <c r="L310" s="94" t="str">
        <f>'[1]PROGRAMS &amp; COURSES SUMMARY'!L310</f>
        <v>N/A</v>
      </c>
      <c r="M310" s="94" t="str">
        <f>'[1]PROGRAMS &amp; COURSES SUMMARY'!M310</f>
        <v>N/A</v>
      </c>
      <c r="N310" s="94" t="str">
        <f>'[1]PROGRAMS &amp; COURSES SUMMARY'!N310</f>
        <v>N/A</v>
      </c>
      <c r="O310" s="94" t="str">
        <f>'[1]PROGRAMS &amp; COURSES SUMMARY'!O310</f>
        <v>N/A</v>
      </c>
      <c r="P310" s="94" t="str">
        <f>'[1]PROGRAMS &amp; COURSES SUMMARY'!P310</f>
        <v>N/A</v>
      </c>
      <c r="Q310" s="94" t="str">
        <f>'[1]PROGRAMS &amp; COURSES SUMMARY'!Q310</f>
        <v>N/A</v>
      </c>
      <c r="R310" s="94" t="str">
        <f>'[1]PROGRAMS &amp; COURSES SUMMARY'!R310</f>
        <v>N/A</v>
      </c>
      <c r="S310" s="94" t="str">
        <f>'[1]PROGRAMS &amp; COURSES SUMMARY'!S310</f>
        <v>N/A</v>
      </c>
      <c r="T310" s="94" t="str">
        <f>'[1]PROGRAMS &amp; COURSES SUMMARY'!T310</f>
        <v>N/A</v>
      </c>
      <c r="U310" s="94" t="str">
        <f>'[1]PROGRAMS &amp; COURSES SUMMARY'!U310</f>
        <v>N/A</v>
      </c>
      <c r="V310" s="94" t="str">
        <f>'[1]PROGRAMS &amp; COURSES SUMMARY'!V310</f>
        <v>N/A</v>
      </c>
      <c r="W310" s="94" t="str">
        <f>'[1]PROGRAMS &amp; COURSES SUMMARY'!W310</f>
        <v>N/A</v>
      </c>
      <c r="X310" s="94" t="str">
        <f>'[1]PROGRAMS &amp; COURSES SUMMARY'!X310</f>
        <v>N/A</v>
      </c>
      <c r="Y310" s="94" t="str">
        <f>'[1]PROGRAMS &amp; COURSES SUMMARY'!Y310</f>
        <v>N/A</v>
      </c>
      <c r="Z310" s="95" t="str">
        <f>'[1]PROGRAMS &amp; COURSES SUMMARY'!Z310</f>
        <v>N/A</v>
      </c>
      <c r="AA310" s="11">
        <f>'[1]PROGRAMS &amp; COURSES SUMMARY'!AA310</f>
        <v>0</v>
      </c>
      <c r="AB310" s="247"/>
      <c r="AC310" s="244"/>
      <c r="AD310" s="244"/>
      <c r="AE310" s="244"/>
      <c r="AF310" s="244"/>
    </row>
    <row r="311" spans="1:32" x14ac:dyDescent="0.25">
      <c r="A311" s="102"/>
      <c r="B311" s="102"/>
      <c r="C311" s="102"/>
      <c r="D311" s="266"/>
      <c r="E311" s="266"/>
      <c r="F311" s="266"/>
      <c r="G311" s="266"/>
      <c r="H311" s="266"/>
      <c r="I311" s="266"/>
      <c r="J311" s="94" t="str">
        <f>'[1]PROGRAMS &amp; COURSES SUMMARY'!J311</f>
        <v>N/A</v>
      </c>
      <c r="K311" s="94" t="str">
        <f>'[1]PROGRAMS &amp; COURSES SUMMARY'!K311</f>
        <v>N/A</v>
      </c>
      <c r="L311" s="94" t="str">
        <f>'[1]PROGRAMS &amp; COURSES SUMMARY'!L311</f>
        <v>N/A</v>
      </c>
      <c r="M311" s="94" t="str">
        <f>'[1]PROGRAMS &amp; COURSES SUMMARY'!M311</f>
        <v>N/A</v>
      </c>
      <c r="N311" s="94" t="str">
        <f>'[1]PROGRAMS &amp; COURSES SUMMARY'!N311</f>
        <v>N/A</v>
      </c>
      <c r="O311" s="94" t="str">
        <f>'[1]PROGRAMS &amp; COURSES SUMMARY'!O311</f>
        <v>N/A</v>
      </c>
      <c r="P311" s="94" t="str">
        <f>'[1]PROGRAMS &amp; COURSES SUMMARY'!P311</f>
        <v>N/A</v>
      </c>
      <c r="Q311" s="94" t="str">
        <f>'[1]PROGRAMS &amp; COURSES SUMMARY'!Q311</f>
        <v>N/A</v>
      </c>
      <c r="R311" s="94" t="str">
        <f>'[1]PROGRAMS &amp; COURSES SUMMARY'!R311</f>
        <v>N/A</v>
      </c>
      <c r="S311" s="94" t="str">
        <f>'[1]PROGRAMS &amp; COURSES SUMMARY'!S311</f>
        <v>N/A</v>
      </c>
      <c r="T311" s="94" t="str">
        <f>'[1]PROGRAMS &amp; COURSES SUMMARY'!T311</f>
        <v>N/A</v>
      </c>
      <c r="U311" s="94" t="str">
        <f>'[1]PROGRAMS &amp; COURSES SUMMARY'!U311</f>
        <v>N/A</v>
      </c>
      <c r="V311" s="94" t="str">
        <f>'[1]PROGRAMS &amp; COURSES SUMMARY'!V311</f>
        <v>N/A</v>
      </c>
      <c r="W311" s="94" t="str">
        <f>'[1]PROGRAMS &amp; COURSES SUMMARY'!W311</f>
        <v>N/A</v>
      </c>
      <c r="X311" s="94" t="str">
        <f>'[1]PROGRAMS &amp; COURSES SUMMARY'!X311</f>
        <v>N/A</v>
      </c>
      <c r="Y311" s="94" t="str">
        <f>'[1]PROGRAMS &amp; COURSES SUMMARY'!Y311</f>
        <v>N/A</v>
      </c>
      <c r="Z311" s="95" t="str">
        <f>'[1]PROGRAMS &amp; COURSES SUMMARY'!Z311</f>
        <v>N/A</v>
      </c>
      <c r="AA311" s="11">
        <f>'[1]PROGRAMS &amp; COURSES SUMMARY'!AA311</f>
        <v>0</v>
      </c>
      <c r="AB311" s="247"/>
      <c r="AC311" s="244"/>
      <c r="AD311" s="244"/>
      <c r="AE311" s="244"/>
      <c r="AF311" s="244"/>
    </row>
    <row r="312" spans="1:32" x14ac:dyDescent="0.25">
      <c r="A312" s="102"/>
      <c r="B312" s="102"/>
      <c r="C312" s="102"/>
      <c r="D312" s="266"/>
      <c r="E312" s="266"/>
      <c r="F312" s="266"/>
      <c r="G312" s="266"/>
      <c r="H312" s="266"/>
      <c r="I312" s="266"/>
      <c r="J312" s="94" t="str">
        <f>'[1]PROGRAMS &amp; COURSES SUMMARY'!J312</f>
        <v>N/A</v>
      </c>
      <c r="K312" s="94" t="str">
        <f>'[1]PROGRAMS &amp; COURSES SUMMARY'!K312</f>
        <v>N/A</v>
      </c>
      <c r="L312" s="94" t="str">
        <f>'[1]PROGRAMS &amp; COURSES SUMMARY'!L312</f>
        <v>N/A</v>
      </c>
      <c r="M312" s="94" t="str">
        <f>'[1]PROGRAMS &amp; COURSES SUMMARY'!M312</f>
        <v>N/A</v>
      </c>
      <c r="N312" s="94" t="str">
        <f>'[1]PROGRAMS &amp; COURSES SUMMARY'!N312</f>
        <v>N/A</v>
      </c>
      <c r="O312" s="94" t="str">
        <f>'[1]PROGRAMS &amp; COURSES SUMMARY'!O312</f>
        <v>N/A</v>
      </c>
      <c r="P312" s="94" t="str">
        <f>'[1]PROGRAMS &amp; COURSES SUMMARY'!P312</f>
        <v>N/A</v>
      </c>
      <c r="Q312" s="94" t="str">
        <f>'[1]PROGRAMS &amp; COURSES SUMMARY'!Q312</f>
        <v>N/A</v>
      </c>
      <c r="R312" s="94" t="str">
        <f>'[1]PROGRAMS &amp; COURSES SUMMARY'!R312</f>
        <v>N/A</v>
      </c>
      <c r="S312" s="94" t="str">
        <f>'[1]PROGRAMS &amp; COURSES SUMMARY'!S312</f>
        <v>N/A</v>
      </c>
      <c r="T312" s="94" t="str">
        <f>'[1]PROGRAMS &amp; COURSES SUMMARY'!T312</f>
        <v>N/A</v>
      </c>
      <c r="U312" s="94" t="str">
        <f>'[1]PROGRAMS &amp; COURSES SUMMARY'!U312</f>
        <v>N/A</v>
      </c>
      <c r="V312" s="94" t="str">
        <f>'[1]PROGRAMS &amp; COURSES SUMMARY'!V312</f>
        <v>N/A</v>
      </c>
      <c r="W312" s="94" t="str">
        <f>'[1]PROGRAMS &amp; COURSES SUMMARY'!W312</f>
        <v>N/A</v>
      </c>
      <c r="X312" s="94" t="str">
        <f>'[1]PROGRAMS &amp; COURSES SUMMARY'!X312</f>
        <v>N/A</v>
      </c>
      <c r="Y312" s="94" t="str">
        <f>'[1]PROGRAMS &amp; COURSES SUMMARY'!Y312</f>
        <v>N/A</v>
      </c>
      <c r="Z312" s="95" t="str">
        <f>'[1]PROGRAMS &amp; COURSES SUMMARY'!Z312</f>
        <v>N/A</v>
      </c>
      <c r="AA312" s="11">
        <f>'[1]PROGRAMS &amp; COURSES SUMMARY'!AA312</f>
        <v>0</v>
      </c>
      <c r="AB312" s="247"/>
      <c r="AC312" s="244"/>
      <c r="AD312" s="244"/>
      <c r="AE312" s="244"/>
      <c r="AF312" s="244"/>
    </row>
    <row r="313" spans="1:32" x14ac:dyDescent="0.25">
      <c r="A313" s="102"/>
      <c r="B313" s="102"/>
      <c r="C313" s="102"/>
      <c r="D313" s="266"/>
      <c r="E313" s="266"/>
      <c r="F313" s="266"/>
      <c r="G313" s="266"/>
      <c r="H313" s="266"/>
      <c r="I313" s="266"/>
      <c r="J313" s="94" t="str">
        <f>'[1]PROGRAMS &amp; COURSES SUMMARY'!J313</f>
        <v>N/A</v>
      </c>
      <c r="K313" s="94" t="str">
        <f>'[1]PROGRAMS &amp; COURSES SUMMARY'!K313</f>
        <v>N/A</v>
      </c>
      <c r="L313" s="94" t="str">
        <f>'[1]PROGRAMS &amp; COURSES SUMMARY'!L313</f>
        <v>N/A</v>
      </c>
      <c r="M313" s="94" t="str">
        <f>'[1]PROGRAMS &amp; COURSES SUMMARY'!M313</f>
        <v>N/A</v>
      </c>
      <c r="N313" s="94" t="str">
        <f>'[1]PROGRAMS &amp; COURSES SUMMARY'!N313</f>
        <v>N/A</v>
      </c>
      <c r="O313" s="94" t="str">
        <f>'[1]PROGRAMS &amp; COURSES SUMMARY'!O313</f>
        <v>N/A</v>
      </c>
      <c r="P313" s="94" t="str">
        <f>'[1]PROGRAMS &amp; COURSES SUMMARY'!P313</f>
        <v>N/A</v>
      </c>
      <c r="Q313" s="94" t="str">
        <f>'[1]PROGRAMS &amp; COURSES SUMMARY'!Q313</f>
        <v>N/A</v>
      </c>
      <c r="R313" s="94" t="str">
        <f>'[1]PROGRAMS &amp; COURSES SUMMARY'!R313</f>
        <v>N/A</v>
      </c>
      <c r="S313" s="94" t="str">
        <f>'[1]PROGRAMS &amp; COURSES SUMMARY'!S313</f>
        <v>N/A</v>
      </c>
      <c r="T313" s="94" t="str">
        <f>'[1]PROGRAMS &amp; COURSES SUMMARY'!T313</f>
        <v>N/A</v>
      </c>
      <c r="U313" s="94" t="str">
        <f>'[1]PROGRAMS &amp; COURSES SUMMARY'!U313</f>
        <v>N/A</v>
      </c>
      <c r="V313" s="94" t="str">
        <f>'[1]PROGRAMS &amp; COURSES SUMMARY'!V313</f>
        <v>N/A</v>
      </c>
      <c r="W313" s="94" t="str">
        <f>'[1]PROGRAMS &amp; COURSES SUMMARY'!W313</f>
        <v>N/A</v>
      </c>
      <c r="X313" s="94" t="str">
        <f>'[1]PROGRAMS &amp; COURSES SUMMARY'!X313</f>
        <v>N/A</v>
      </c>
      <c r="Y313" s="94" t="str">
        <f>'[1]PROGRAMS &amp; COURSES SUMMARY'!Y313</f>
        <v>N/A</v>
      </c>
      <c r="Z313" s="95" t="str">
        <f>'[1]PROGRAMS &amp; COURSES SUMMARY'!Z313</f>
        <v>N/A</v>
      </c>
      <c r="AA313" s="11">
        <f>'[1]PROGRAMS &amp; COURSES SUMMARY'!AA313</f>
        <v>0</v>
      </c>
      <c r="AB313" s="247"/>
      <c r="AC313" s="244"/>
      <c r="AD313" s="244"/>
      <c r="AE313" s="244"/>
      <c r="AF313" s="244"/>
    </row>
    <row r="314" spans="1:32" x14ac:dyDescent="0.25">
      <c r="A314" s="102"/>
      <c r="B314" s="102"/>
      <c r="C314" s="102"/>
      <c r="D314" s="266"/>
      <c r="E314" s="266"/>
      <c r="F314" s="266"/>
      <c r="G314" s="266"/>
      <c r="H314" s="266"/>
      <c r="I314" s="266"/>
      <c r="J314" s="94" t="str">
        <f>'[1]PROGRAMS &amp; COURSES SUMMARY'!J314</f>
        <v>N/A</v>
      </c>
      <c r="K314" s="94" t="str">
        <f>'[1]PROGRAMS &amp; COURSES SUMMARY'!K314</f>
        <v>N/A</v>
      </c>
      <c r="L314" s="94" t="str">
        <f>'[1]PROGRAMS &amp; COURSES SUMMARY'!L314</f>
        <v>N/A</v>
      </c>
      <c r="M314" s="94" t="str">
        <f>'[1]PROGRAMS &amp; COURSES SUMMARY'!M314</f>
        <v>N/A</v>
      </c>
      <c r="N314" s="94" t="str">
        <f>'[1]PROGRAMS &amp; COURSES SUMMARY'!N314</f>
        <v>N/A</v>
      </c>
      <c r="O314" s="94" t="str">
        <f>'[1]PROGRAMS &amp; COURSES SUMMARY'!O314</f>
        <v>N/A</v>
      </c>
      <c r="P314" s="94" t="str">
        <f>'[1]PROGRAMS &amp; COURSES SUMMARY'!P314</f>
        <v>N/A</v>
      </c>
      <c r="Q314" s="94" t="str">
        <f>'[1]PROGRAMS &amp; COURSES SUMMARY'!Q314</f>
        <v>N/A</v>
      </c>
      <c r="R314" s="94" t="str">
        <f>'[1]PROGRAMS &amp; COURSES SUMMARY'!R314</f>
        <v>N/A</v>
      </c>
      <c r="S314" s="94" t="str">
        <f>'[1]PROGRAMS &amp; COURSES SUMMARY'!S314</f>
        <v>N/A</v>
      </c>
      <c r="T314" s="94" t="str">
        <f>'[1]PROGRAMS &amp; COURSES SUMMARY'!T314</f>
        <v>N/A</v>
      </c>
      <c r="U314" s="94" t="str">
        <f>'[1]PROGRAMS &amp; COURSES SUMMARY'!U314</f>
        <v>N/A</v>
      </c>
      <c r="V314" s="94" t="str">
        <f>'[1]PROGRAMS &amp; COURSES SUMMARY'!V314</f>
        <v>N/A</v>
      </c>
      <c r="W314" s="94" t="str">
        <f>'[1]PROGRAMS &amp; COURSES SUMMARY'!W314</f>
        <v>N/A</v>
      </c>
      <c r="X314" s="94" t="str">
        <f>'[1]PROGRAMS &amp; COURSES SUMMARY'!X314</f>
        <v>N/A</v>
      </c>
      <c r="Y314" s="94" t="str">
        <f>'[1]PROGRAMS &amp; COURSES SUMMARY'!Y314</f>
        <v>N/A</v>
      </c>
      <c r="Z314" s="95" t="str">
        <f>'[1]PROGRAMS &amp; COURSES SUMMARY'!Z314</f>
        <v>N/A</v>
      </c>
      <c r="AA314" s="11">
        <f>'[1]PROGRAMS &amp; COURSES SUMMARY'!AA314</f>
        <v>0</v>
      </c>
      <c r="AB314" s="247"/>
      <c r="AC314" s="244"/>
      <c r="AD314" s="244"/>
      <c r="AE314" s="244"/>
      <c r="AF314" s="244"/>
    </row>
    <row r="315" spans="1:32" x14ac:dyDescent="0.25">
      <c r="A315" s="102"/>
      <c r="B315" s="102"/>
      <c r="C315" s="102"/>
      <c r="D315" s="266"/>
      <c r="E315" s="266"/>
      <c r="F315" s="266"/>
      <c r="G315" s="266"/>
      <c r="H315" s="266"/>
      <c r="I315" s="266"/>
      <c r="J315" s="94" t="str">
        <f>'[1]PROGRAMS &amp; COURSES SUMMARY'!J315</f>
        <v>N/A</v>
      </c>
      <c r="K315" s="94" t="str">
        <f>'[1]PROGRAMS &amp; COURSES SUMMARY'!K315</f>
        <v>N/A</v>
      </c>
      <c r="L315" s="94" t="str">
        <f>'[1]PROGRAMS &amp; COURSES SUMMARY'!L315</f>
        <v>N/A</v>
      </c>
      <c r="M315" s="94" t="str">
        <f>'[1]PROGRAMS &amp; COURSES SUMMARY'!M315</f>
        <v>N/A</v>
      </c>
      <c r="N315" s="94" t="str">
        <f>'[1]PROGRAMS &amp; COURSES SUMMARY'!N315</f>
        <v>N/A</v>
      </c>
      <c r="O315" s="94" t="str">
        <f>'[1]PROGRAMS &amp; COURSES SUMMARY'!O315</f>
        <v>N/A</v>
      </c>
      <c r="P315" s="94" t="str">
        <f>'[1]PROGRAMS &amp; COURSES SUMMARY'!P315</f>
        <v>N/A</v>
      </c>
      <c r="Q315" s="94" t="str">
        <f>'[1]PROGRAMS &amp; COURSES SUMMARY'!Q315</f>
        <v>N/A</v>
      </c>
      <c r="R315" s="94" t="str">
        <f>'[1]PROGRAMS &amp; COURSES SUMMARY'!R315</f>
        <v>N/A</v>
      </c>
      <c r="S315" s="94" t="str">
        <f>'[1]PROGRAMS &amp; COURSES SUMMARY'!S315</f>
        <v>N/A</v>
      </c>
      <c r="T315" s="94" t="str">
        <f>'[1]PROGRAMS &amp; COURSES SUMMARY'!T315</f>
        <v>N/A</v>
      </c>
      <c r="U315" s="94" t="str">
        <f>'[1]PROGRAMS &amp; COURSES SUMMARY'!U315</f>
        <v>N/A</v>
      </c>
      <c r="V315" s="94" t="str">
        <f>'[1]PROGRAMS &amp; COURSES SUMMARY'!V315</f>
        <v>N/A</v>
      </c>
      <c r="W315" s="94" t="str">
        <f>'[1]PROGRAMS &amp; COURSES SUMMARY'!W315</f>
        <v>N/A</v>
      </c>
      <c r="X315" s="94" t="str">
        <f>'[1]PROGRAMS &amp; COURSES SUMMARY'!X315</f>
        <v>N/A</v>
      </c>
      <c r="Y315" s="94" t="str">
        <f>'[1]PROGRAMS &amp; COURSES SUMMARY'!Y315</f>
        <v>N/A</v>
      </c>
      <c r="Z315" s="95" t="str">
        <f>'[1]PROGRAMS &amp; COURSES SUMMARY'!Z315</f>
        <v>N/A</v>
      </c>
      <c r="AA315" s="11">
        <f>'[1]PROGRAMS &amp; COURSES SUMMARY'!AA315</f>
        <v>0</v>
      </c>
      <c r="AB315" s="247"/>
      <c r="AC315" s="244"/>
      <c r="AD315" s="244"/>
      <c r="AE315" s="244"/>
      <c r="AF315" s="244"/>
    </row>
    <row r="316" spans="1:32" x14ac:dyDescent="0.25">
      <c r="A316" s="102"/>
      <c r="B316" s="102"/>
      <c r="C316" s="102"/>
      <c r="D316" s="266"/>
      <c r="E316" s="266"/>
      <c r="F316" s="266"/>
      <c r="G316" s="266"/>
      <c r="H316" s="266"/>
      <c r="I316" s="266"/>
      <c r="J316" s="94" t="str">
        <f>'[1]PROGRAMS &amp; COURSES SUMMARY'!J316</f>
        <v>N/A</v>
      </c>
      <c r="K316" s="94" t="str">
        <f>'[1]PROGRAMS &amp; COURSES SUMMARY'!K316</f>
        <v>N/A</v>
      </c>
      <c r="L316" s="94" t="str">
        <f>'[1]PROGRAMS &amp; COURSES SUMMARY'!L316</f>
        <v>N/A</v>
      </c>
      <c r="M316" s="94" t="str">
        <f>'[1]PROGRAMS &amp; COURSES SUMMARY'!M316</f>
        <v>N/A</v>
      </c>
      <c r="N316" s="94" t="str">
        <f>'[1]PROGRAMS &amp; COURSES SUMMARY'!N316</f>
        <v>N/A</v>
      </c>
      <c r="O316" s="94" t="str">
        <f>'[1]PROGRAMS &amp; COURSES SUMMARY'!O316</f>
        <v>N/A</v>
      </c>
      <c r="P316" s="94" t="str">
        <f>'[1]PROGRAMS &amp; COURSES SUMMARY'!P316</f>
        <v>N/A</v>
      </c>
      <c r="Q316" s="94" t="str">
        <f>'[1]PROGRAMS &amp; COURSES SUMMARY'!Q316</f>
        <v>N/A</v>
      </c>
      <c r="R316" s="94" t="str">
        <f>'[1]PROGRAMS &amp; COURSES SUMMARY'!R316</f>
        <v>N/A</v>
      </c>
      <c r="S316" s="94" t="str">
        <f>'[1]PROGRAMS &amp; COURSES SUMMARY'!S316</f>
        <v>N/A</v>
      </c>
      <c r="T316" s="94" t="str">
        <f>'[1]PROGRAMS &amp; COURSES SUMMARY'!T316</f>
        <v>N/A</v>
      </c>
      <c r="U316" s="94" t="str">
        <f>'[1]PROGRAMS &amp; COURSES SUMMARY'!U316</f>
        <v>N/A</v>
      </c>
      <c r="V316" s="94" t="str">
        <f>'[1]PROGRAMS &amp; COURSES SUMMARY'!V316</f>
        <v>N/A</v>
      </c>
      <c r="W316" s="94" t="str">
        <f>'[1]PROGRAMS &amp; COURSES SUMMARY'!W316</f>
        <v>N/A</v>
      </c>
      <c r="X316" s="94" t="str">
        <f>'[1]PROGRAMS &amp; COURSES SUMMARY'!X316</f>
        <v>N/A</v>
      </c>
      <c r="Y316" s="94" t="str">
        <f>'[1]PROGRAMS &amp; COURSES SUMMARY'!Y316</f>
        <v>N/A</v>
      </c>
      <c r="Z316" s="95" t="str">
        <f>'[1]PROGRAMS &amp; COURSES SUMMARY'!Z316</f>
        <v>N/A</v>
      </c>
      <c r="AA316" s="11">
        <f>'[1]PROGRAMS &amp; COURSES SUMMARY'!AA316</f>
        <v>0</v>
      </c>
      <c r="AB316" s="247"/>
      <c r="AC316" s="244"/>
      <c r="AD316" s="244"/>
      <c r="AE316" s="244"/>
      <c r="AF316" s="244"/>
    </row>
    <row r="317" spans="1:32" x14ac:dyDescent="0.25">
      <c r="A317" s="102"/>
      <c r="B317" s="102"/>
      <c r="C317" s="102"/>
      <c r="D317" s="266"/>
      <c r="E317" s="266"/>
      <c r="F317" s="266"/>
      <c r="G317" s="266"/>
      <c r="H317" s="266"/>
      <c r="I317" s="266"/>
      <c r="J317" s="94" t="str">
        <f>'[2]PROGRAMS &amp; COURSES SUMMARY'!J317</f>
        <v>N/A</v>
      </c>
      <c r="K317" s="94" t="str">
        <f>'[2]PROGRAMS &amp; COURSES SUMMARY'!K317</f>
        <v>N/A</v>
      </c>
      <c r="L317" s="94" t="str">
        <f>'[2]PROGRAMS &amp; COURSES SUMMARY'!L317</f>
        <v>N/A</v>
      </c>
      <c r="M317" s="94" t="s">
        <v>41</v>
      </c>
      <c r="N317" s="94" t="str">
        <f>'[2]PROGRAMS &amp; COURSES SUMMARY'!N317</f>
        <v>N/A</v>
      </c>
      <c r="O317" s="94" t="str">
        <f>'[2]PROGRAMS &amp; COURSES SUMMARY'!O317</f>
        <v>N/A</v>
      </c>
      <c r="P317" s="94" t="str">
        <f>'[2]PROGRAMS &amp; COURSES SUMMARY'!P317</f>
        <v>N/A</v>
      </c>
      <c r="Q317" s="94" t="str">
        <f>'[2]PROGRAMS &amp; COURSES SUMMARY'!Q317</f>
        <v>N/A</v>
      </c>
      <c r="R317" s="94" t="str">
        <f>'[2]PROGRAMS &amp; COURSES SUMMARY'!R317</f>
        <v>N/A</v>
      </c>
      <c r="S317" s="94" t="str">
        <f>'[2]PROGRAMS &amp; COURSES SUMMARY'!S317</f>
        <v>N/A</v>
      </c>
      <c r="T317" s="94" t="str">
        <f>'[2]PROGRAMS &amp; COURSES SUMMARY'!T317</f>
        <v>N/A</v>
      </c>
      <c r="U317" s="94" t="str">
        <f>'[2]PROGRAMS &amp; COURSES SUMMARY'!U317</f>
        <v>N/A</v>
      </c>
      <c r="V317" s="94" t="str">
        <f>'[2]PROGRAMS &amp; COURSES SUMMARY'!V317</f>
        <v>N/A</v>
      </c>
      <c r="W317" s="94" t="s">
        <v>41</v>
      </c>
      <c r="X317" s="94" t="str">
        <f>'[2]PROGRAMS &amp; COURSES SUMMARY'!X317</f>
        <v>N/A</v>
      </c>
      <c r="Y317" s="94" t="str">
        <f>'[2]PROGRAMS &amp; COURSES SUMMARY'!Y317</f>
        <v>N/A</v>
      </c>
      <c r="Z317" s="95" t="str">
        <f>'[2]PROGRAMS &amp; COURSES SUMMARY'!Z317</f>
        <v>N/A</v>
      </c>
      <c r="AA317" s="11">
        <f>'[2]PROGRAMS &amp; COURSES SUMMARY'!AA317</f>
        <v>0</v>
      </c>
      <c r="AB317" s="247"/>
      <c r="AC317" s="244"/>
      <c r="AD317" s="244"/>
      <c r="AE317" s="244"/>
      <c r="AF317" s="244"/>
    </row>
  </sheetData>
  <mergeCells count="2">
    <mergeCell ref="A1:AA1"/>
    <mergeCell ref="A2:AA2"/>
  </mergeCells>
  <conditionalFormatting sqref="J4:Z317">
    <cfRule type="containsText" dxfId="79" priority="18" operator="containsText" text="Goal 1.">
      <formula>NOT(ISERROR(SEARCH("Goal 1.",J4)))</formula>
    </cfRule>
    <cfRule type="containsText" dxfId="78" priority="19" operator="containsText" text="N/A">
      <formula>NOT(ISERROR(SEARCH("N/A",J4)))</formula>
    </cfRule>
    <cfRule type="containsText" dxfId="77" priority="21" operator="containsText" text="Goal 2.">
      <formula>NOT(ISERROR(SEARCH("Goal 2.",J4)))</formula>
    </cfRule>
  </conditionalFormatting>
  <conditionalFormatting sqref="L4:L317">
    <cfRule type="containsText" dxfId="76" priority="17" operator="containsText" text="Goal 3.">
      <formula>NOT(ISERROR(SEARCH("Goal 3.",L4)))</formula>
    </cfRule>
  </conditionalFormatting>
  <conditionalFormatting sqref="M4:M317">
    <cfRule type="containsText" dxfId="75" priority="16" operator="containsText" text="Goal 4.">
      <formula>NOT(ISERROR(SEARCH("Goal 4.",M4)))</formula>
    </cfRule>
  </conditionalFormatting>
  <conditionalFormatting sqref="N4:N317">
    <cfRule type="containsText" dxfId="74" priority="15" operator="containsText" text="Goal 5.">
      <formula>NOT(ISERROR(SEARCH("Goal 5.",N4)))</formula>
    </cfRule>
  </conditionalFormatting>
  <conditionalFormatting sqref="O4:O317">
    <cfRule type="containsText" dxfId="73" priority="14" operator="containsText" text="Goal 6.">
      <formula>NOT(ISERROR(SEARCH("Goal 6.",O4)))</formula>
    </cfRule>
  </conditionalFormatting>
  <conditionalFormatting sqref="P4:P317">
    <cfRule type="containsText" dxfId="72" priority="12" operator="containsText" text="Goal 7.">
      <formula>NOT(ISERROR(SEARCH("Goal 7.",P4)))</formula>
    </cfRule>
  </conditionalFormatting>
  <conditionalFormatting sqref="Q4:Q317">
    <cfRule type="containsText" dxfId="71" priority="11" operator="containsText" text="Goal 8.">
      <formula>NOT(ISERROR(SEARCH("Goal 8.",Q4)))</formula>
    </cfRule>
  </conditionalFormatting>
  <conditionalFormatting sqref="R4:R317">
    <cfRule type="containsText" dxfId="70" priority="10" operator="containsText" text="Goal 9.">
      <formula>NOT(ISERROR(SEARCH("Goal 9.",R4)))</formula>
    </cfRule>
  </conditionalFormatting>
  <conditionalFormatting sqref="S4:S317">
    <cfRule type="containsText" dxfId="69" priority="9" operator="containsText" text="Goal 10.">
      <formula>NOT(ISERROR(SEARCH("Goal 10.",S4)))</formula>
    </cfRule>
  </conditionalFormatting>
  <conditionalFormatting sqref="T4:T317">
    <cfRule type="containsText" dxfId="68" priority="8" operator="containsText" text="Goal 11.">
      <formula>NOT(ISERROR(SEARCH("Goal 11.",T4)))</formula>
    </cfRule>
  </conditionalFormatting>
  <conditionalFormatting sqref="U4:U317">
    <cfRule type="containsText" dxfId="67" priority="7" operator="containsText" text="Goal 12.">
      <formula>NOT(ISERROR(SEARCH("Goal 12.",U4)))</formula>
    </cfRule>
  </conditionalFormatting>
  <conditionalFormatting sqref="V4:V317">
    <cfRule type="containsText" dxfId="66" priority="6" operator="containsText" text="Goal 13.">
      <formula>NOT(ISERROR(SEARCH("Goal 13.",V4)))</formula>
    </cfRule>
  </conditionalFormatting>
  <conditionalFormatting sqref="W4:W317">
    <cfRule type="containsText" dxfId="65" priority="5" operator="containsText" text="Goal 14.">
      <formula>NOT(ISERROR(SEARCH("Goal 14.",W4)))</formula>
    </cfRule>
  </conditionalFormatting>
  <conditionalFormatting sqref="X4:X317">
    <cfRule type="containsText" dxfId="64" priority="4" operator="containsText" text="Goal 15.">
      <formula>NOT(ISERROR(SEARCH("Goal 15.",X4)))</formula>
    </cfRule>
  </conditionalFormatting>
  <conditionalFormatting sqref="Y4:Y317">
    <cfRule type="containsText" dxfId="63" priority="3" operator="containsText" text="Goal 16.">
      <formula>NOT(ISERROR(SEARCH("Goal 16.",Y4)))</formula>
    </cfRule>
  </conditionalFormatting>
  <conditionalFormatting sqref="Z4:Z317">
    <cfRule type="containsText" dxfId="62" priority="2" operator="containsText" text="Goal 17.">
      <formula>NOT(ISERROR(SEARCH("Goal 17.",Z4)))</formula>
    </cfRule>
  </conditionalFormatting>
  <hyperlinks>
    <hyperlink ref="B85" r:id="rId1" display="https://www.niagaracollege.ca/courses/ENRG/1211/term/1211/plan/P0765/" xr:uid="{00000000-0004-0000-0100-000051000000}"/>
    <hyperlink ref="B84" r:id="rId2" display="https://www.niagaracollege.ca/courses/ENRG/1205/term/1204/plan/P0765/" xr:uid="{00000000-0004-0000-0100-000050000000}"/>
    <hyperlink ref="B83" r:id="rId3" display="https://www.niagaracollege.ca/courses/ENRG/1204/term/1204/plan/P0765/" xr:uid="{00000000-0004-0000-0100-00004F000000}"/>
    <hyperlink ref="B82" r:id="rId4" display="https://www.niagaracollege.ca/courses/ENRG/1203/term/1204/plan/P0765/" xr:uid="{00000000-0004-0000-0100-00004E000000}"/>
    <hyperlink ref="B81" r:id="rId5" display="https://www.niagaracollege.ca/courses/ENRG/1202/term/1204/plan/P0765/" xr:uid="{00000000-0004-0000-0100-00004D000000}"/>
    <hyperlink ref="B80" r:id="rId6" display="https://www.niagaracollege.ca/courses/ENRG/1107/term/1201/plan/P0765/" xr:uid="{00000000-0004-0000-0100-00004C000000}"/>
    <hyperlink ref="B79" r:id="rId7" display="https://www.niagaracollege.ca/courses/ENRG/1106/term/1201/plan/P0765/" xr:uid="{00000000-0004-0000-0100-00004B000000}"/>
    <hyperlink ref="B78" r:id="rId8" display="https://www.niagaracollege.ca/courses/ENRG/1102/term/1201/plan/P0765/" xr:uid="{00000000-0004-0000-0100-00004A000000}"/>
    <hyperlink ref="B75" r:id="rId9" display="https://www.niagaracollege.ca/courses/ELNC/1427/term/1211/plan/P0709/" xr:uid="{00000000-0004-0000-0100-000049000000}"/>
    <hyperlink ref="B77" r:id="rId10" display="https://www.niagaracollege.ca/courses/ENRG/1101/term/1194/plan/P0765/" xr:uid="{00000000-0004-0000-0100-000048000000}"/>
    <hyperlink ref="B76" r:id="rId11" display="https://www.niagaracollege.ca/courses/ENRG/1100/term/1194/plan/P0765/" xr:uid="{00000000-0004-0000-0100-000047000000}"/>
    <hyperlink ref="B74" r:id="rId12" display="https://www.niagaracollege.ca/courses/ELEC/1228/term/1201/plan/P0765/" xr:uid="{00000000-0004-0000-0100-000046000000}"/>
    <hyperlink ref="B73" r:id="rId13" display="https://www.niagaracollege.ca/courses/ELEC/1128/term/1194/plan/P0765/" xr:uid="{00000000-0004-0000-0100-000045000000}"/>
    <hyperlink ref="B72" r:id="rId14" display="https://www.niagaracollege.ca/courses/CTEC/1240/term/1194/plan/P0765/" xr:uid="{00000000-0004-0000-0100-000044000000}"/>
    <hyperlink ref="B71" r:id="rId15" display="https://www.niagaracollege.ca/courses/COMM/1430/term/1201/plan/P0760/" xr:uid="{00000000-0004-0000-0100-000043000000}"/>
    <hyperlink ref="B70" r:id="rId16" display="https://www.niagaracollege.ca/courses/COMM/1308/term/1211/plan/P0717/" xr:uid="{00000000-0004-0000-0100-000042000000}"/>
    <hyperlink ref="B69" r:id="rId17" display="https://www.niagaracollege.ca/courses/COMM/1120/term/1194/plan/P0760/" xr:uid="{00000000-0004-0000-0100-000041000000}"/>
    <hyperlink ref="B68" r:id="rId18" display="https://www.niagaracollege.ca/courses/NUTN/1175/term/1194/plan/P0458/" xr:uid="{00000000-0004-0000-0100-000040000000}"/>
    <hyperlink ref="B67" r:id="rId19" display="https://www.niagaracollege.ca/courses/MATH/1250/term/1211/plan/P0464/" xr:uid="{00000000-0004-0000-0100-00003F000000}"/>
    <hyperlink ref="B66" r:id="rId20" display="https://www.niagaracollege.ca/courses/MATH/1150/term/1204/plan/P0464/" xr:uid="{00000000-0004-0000-0100-00003E000000}"/>
    <hyperlink ref="B65" r:id="rId21" display="https://www.niagaracollege.ca/courses/COMM/1101/term/1171/plan/P0780/" xr:uid="{00000000-0004-0000-0100-00003D000000}"/>
    <hyperlink ref="B64" r:id="rId22" display="https://www.niagaracollege.ca/courses/CULN/1423/term/1204/plan/P0464/" xr:uid="{00000000-0004-0000-0100-00003C000000}"/>
    <hyperlink ref="B63" r:id="rId23" display="https://www.niagaracollege.ca/courses/CULN/1325/term/1221/plan/P0464/" xr:uid="{00000000-0004-0000-0100-00003B000000}"/>
    <hyperlink ref="B62" r:id="rId24" display="https://www.niagaracollege.ca/courses/CULN/1324/term/1221/plan/P0464/" xr:uid="{00000000-0004-0000-0100-00003A000000}"/>
    <hyperlink ref="B61" r:id="rId25" display="https://www.niagaracollege.ca/courses/CULN/1323/term/1214/plan/P0464/" xr:uid="{00000000-0004-0000-0100-000039000000}"/>
    <hyperlink ref="B60" r:id="rId26" display="https://www.niagaracollege.ca/courses/CULN/1315/term/1214/plan/P0464/" xr:uid="{00000000-0004-0000-0100-000038000000}"/>
    <hyperlink ref="B59" r:id="rId27" display="https://www.niagaracollege.ca/courses/CULN/1314/term/1214/plan/P0464/" xr:uid="{00000000-0004-0000-0100-000037000000}"/>
    <hyperlink ref="B58" r:id="rId28" display="https://www.niagaracollege.ca/courses/CULN/1313/term/1214/plan/P0464/" xr:uid="{00000000-0004-0000-0100-000036000000}"/>
    <hyperlink ref="B57" r:id="rId29" display="https://www.niagaracollege.ca/courses/CULN/1312/term/1214/plan/P0464/" xr:uid="{00000000-0004-0000-0100-000035000000}"/>
    <hyperlink ref="B56" r:id="rId30" display="https://www.niagaracollege.ca/courses/CULN/1311/term/1221/plan/P0464/" xr:uid="{00000000-0004-0000-0100-000034000000}"/>
    <hyperlink ref="B54" r:id="rId31" display="https://www.niagaracollege.ca/courses/CULN/1245/term/1201/plan/P0464/" xr:uid="{00000000-0004-0000-0100-000033000000}"/>
    <hyperlink ref="B55" r:id="rId32" display="https://www.niagaracollege.ca/courses/CULN/1248/term/1201/plan/P0464/" xr:uid="{00000000-0004-0000-0100-000032000000}"/>
    <hyperlink ref="B53" r:id="rId33" display="https://www.niagaracollege.ca/courses/CULN/1228/term/1211/plan/P0464/" xr:uid="{00000000-0004-0000-0100-000031000000}"/>
    <hyperlink ref="B52" r:id="rId34" display="https://www.niagaracollege.ca/courses/CULN/1227/term/1211/plan/P0464/" xr:uid="{00000000-0004-0000-0100-000030000000}"/>
    <hyperlink ref="B51" r:id="rId35" display="https://www.niagaracollege.ca/courses/CULN/1226/term/1211/plan/P0464/" xr:uid="{00000000-0004-0000-0100-00002F000000}"/>
    <hyperlink ref="B50" r:id="rId36" display="https://www.niagaracollege.ca/courses/CULN/1224/term/1211/plan/P0464/" xr:uid="{00000000-0004-0000-0100-00002E000000}"/>
    <hyperlink ref="B49" r:id="rId37" display="https://www.niagaracollege.ca/courses/CULN/1223/term/1204/plan/P0464/" xr:uid="{00000000-0004-0000-0100-00002D000000}"/>
    <hyperlink ref="B48" r:id="rId38" display="http://https/www.niagaracollege.ca/courses/CULN/1221/term/1201/plan/S3200/" xr:uid="{00000000-0004-0000-0100-00002C000000}"/>
    <hyperlink ref="B47" r:id="rId39" display="http://https/www.niagaracollege.ca/courses/CULN/1150/term/1194/plan/P0464/" xr:uid="{00000000-0004-0000-0100-00002B000000}"/>
    <hyperlink ref="B46" r:id="rId40" display="http://https/www.niagaracollege.ca/courses/CULN/1148/term/1194/plan/P0464/" xr:uid="{00000000-0004-0000-0100-00002A000000}"/>
    <hyperlink ref="B45" r:id="rId41" display="https://www.niagaracollege.ca/courses/CULN/1145/term/1194/plan/P0464/" xr:uid="{00000000-0004-0000-0100-000029000000}"/>
    <hyperlink ref="B44" r:id="rId42" display="https://www.niagaracollege.ca/courses/CULN/1121/term/1174/plan/P0464/" xr:uid="{00000000-0004-0000-0100-000028000000}"/>
    <hyperlink ref="B43" r:id="rId43" display="https://www.niagaracollege.ca/courses/CULN/1115/term/1201/plan/P0464/" xr:uid="{00000000-0004-0000-0100-000027000000}"/>
    <hyperlink ref="B42" r:id="rId44" display="https://www.niagaracollege.ca/courses/CULN/1112/term/1194/plan/P0464/" xr:uid="{00000000-0004-0000-0100-000026000000}"/>
    <hyperlink ref="B41" r:id="rId45" display="https://www.niagaracollege.ca/courses/CULN/1121/term/1174/plan/P0464/" xr:uid="{00000000-0004-0000-0100-000025000000}"/>
    <hyperlink ref="B40" r:id="rId46" display="http://https/www.niagaracollege.ca/courses/COMM/1088/term/1201/plan/P0198/" xr:uid="{00000000-0004-0000-0100-000024000000}"/>
    <hyperlink ref="B39" r:id="rId47" display="https://www.niagaracollege.ca/courses/CHEM/1305/term/1214/plan/P0464/" xr:uid="{00000000-0004-0000-0100-000023000000}"/>
    <hyperlink ref="B38" r:id="rId48" display="https://www.niagaracollege.ca/courses/CHEM/1205/term/1204/plan/P0464/" xr:uid="{00000000-0004-0000-0100-000022000000}"/>
    <hyperlink ref="B37" r:id="rId49" display="https://www.niagaracollege.ca/courses/CHEM/1105/term/1194/plan/P0464/" xr:uid="{00000000-0004-0000-0100-000021000000}"/>
    <hyperlink ref="B36" r:id="rId50" display="https://www.niagaracollege.ca/courses/BIOL/1230/term/1211/plan/P0464/" xr:uid="{00000000-0004-0000-0100-000020000000}"/>
    <hyperlink ref="B35" r:id="rId51" display="https://www.niagaracollege.ca/courses/BIOL/1130/term/1204/plan/P0464/" xr:uid="{00000000-0004-0000-0100-00001F000000}"/>
    <hyperlink ref="B34" r:id="rId52" display="https://www.niagaracollege.ca/courses/BAKG/1445/term/1204/plan/P0464/" xr:uid="{00000000-0004-0000-0100-00001E000000}"/>
    <hyperlink ref="B33" r:id="rId53" display="https://www.niagaracollege.ca/courses/BAKG/1110/term/1201/plan/P0464/" xr:uid="{00000000-0004-0000-0100-00001D000000}"/>
    <hyperlink ref="B32" r:id="rId54" display="https://www.niagaracollege.ca/courses/ACCT/9700/term/1221/plan/P0464/" xr:uid="{00000000-0004-0000-0100-00001C000000}"/>
    <hyperlink ref="B31" r:id="rId55" display="https://www.niagaracollege.ca/courses/INTL/9750/term/1201/plan/P0447/" xr:uid="{00000000-0004-0000-0100-00001A000000}"/>
    <hyperlink ref="B23" r:id="rId56" display="https://www.niagaracollege.ca/courses/BICG/9202/term/1194/plan/P0447/" xr:uid="{00000000-0004-0000-0100-000019000000}"/>
    <hyperlink ref="B22" r:id="rId57" display="https://www.niagaracollege.ca/courses/BICG/9102/term/1201/plan/P6002/" xr:uid="{00000000-0004-0000-0100-000018000000}"/>
    <hyperlink ref="B21" r:id="rId58" display="https://www.niagaracollege.ca/courses/BHRM/9701/term/1194/plan/P0447/" xr:uid="{00000000-0004-0000-0100-000017000000}"/>
    <hyperlink ref="B20" r:id="rId59" display="https://www.niagaracollege.ca/courses/BETC/9201/term/1201/plan/P0447/" xr:uid="{00000000-0004-0000-0100-000016000000}"/>
    <hyperlink ref="B30" r:id="rId60" display="https://www.niagaracollege.ca/courses/BMGT/9604/term/1194/plan/P0447/" xr:uid="{00000000-0004-0000-0100-000015000000}"/>
    <hyperlink ref="B29" r:id="rId61" display="https://www.niagaracollege.ca/courses/BICG/9604/term/1201/plan/P0447/" xr:uid="{00000000-0004-0000-0100-000014000000}"/>
    <hyperlink ref="B28" r:id="rId62" display="https://www.niagaracollege.ca/courses/BICG/9603/term/1221/plan/P6002/" xr:uid="{00000000-0004-0000-0100-000013000000}"/>
    <hyperlink ref="B27" r:id="rId63" display="https://www.niagaracollege.ca/courses/BICG/9503/term/1224/plan/P6002/" xr:uid="{00000000-0004-0000-0100-000012000000}"/>
    <hyperlink ref="B26" r:id="rId64" display="https://www.niagaracollege.ca/courses/BICG/9502/term/1221/plan/P6002/" xr:uid="{00000000-0004-0000-0100-000011000000}"/>
    <hyperlink ref="B25" r:id="rId65" display="https://www.niagaracollege.ca/courses/BICG/9403/term/1224/plan/P6002/" xr:uid="{00000000-0004-0000-0100-000010000000}"/>
    <hyperlink ref="B24" r:id="rId66" display="https://www.niagaracollege.ca/courses/BICG/9303/term/1221/plan/P6002/" xr:uid="{00000000-0004-0000-0100-00000F000000}"/>
    <hyperlink ref="B19" r:id="rId67" display="https://www.niagaracollege.ca/courses/PREL/9204/term/1201/plan/P0234/" xr:uid="{00000000-0004-0000-0100-00000E000000}"/>
    <hyperlink ref="B18" r:id="rId68" display="https://www.niagaracollege.ca/courses/ENVR/9240/term/1201/plan/P0234/" xr:uid="{00000000-0004-0000-0100-00000D000000}"/>
    <hyperlink ref="B17" r:id="rId69" display="https://www.niagaracollege.ca/courses/ENVR/9207/term/1201/plan/P0234/" xr:uid="{00000000-0004-0000-0100-00000C000000}"/>
    <hyperlink ref="B16" r:id="rId70" display="https://www.niagaracollege.ca/courses/ENVR/9202/term/1194/plan/P0234/" xr:uid="{00000000-0004-0000-0100-00000B000000}"/>
    <hyperlink ref="B15" r:id="rId71" display="https://www.niagaracollege.ca/courses/ENVR/9201/term/1194/plan/P0234/" xr:uid="{00000000-0004-0000-0100-00000A000000}"/>
    <hyperlink ref="B14" r:id="rId72" display="https://www.niagaracollege.ca/courses/ENVR/9200/term/1201/plan/P0234/" xr:uid="{00000000-0004-0000-0100-000009000000}"/>
    <hyperlink ref="B13" r:id="rId73" display="https://www.niagaracollege.ca/courses/ENVR/9190/term/1221/plan/P0490/" xr:uid="{00000000-0004-0000-0100-000008000000}"/>
    <hyperlink ref="B12" r:id="rId74" display="https://www.niagaracollege.ca/courses/ENVR/9171/term/1194/plan/P0234/" xr:uid="{00000000-0004-0000-0100-000007000000}"/>
    <hyperlink ref="B11" r:id="rId75" display="https://www.niagaracollege.ca/courses/ENVR/9140/term/1194/plan/P0234/" xr:uid="{00000000-0004-0000-0100-000006000000}"/>
    <hyperlink ref="B10" r:id="rId76" display="https://www.niagaracollege.ca/courses/ENVR/9120/term/1201/plan/P0234/" xr:uid="{00000000-0004-0000-0100-000005000000}"/>
    <hyperlink ref="B9" r:id="rId77" display="https://www.niagaracollege.ca/courses/ENVR/9107/term/1194/plan/P0234/" xr:uid="{00000000-0004-0000-0100-000004000000}"/>
    <hyperlink ref="B8" r:id="rId78" display="https://www.niagaracollege.ca/courses/ENVR/9104/term/1194/plan/P0234/" xr:uid="{00000000-0004-0000-0100-000003000000}"/>
    <hyperlink ref="B7" r:id="rId79" display="https://www.niagaracollege.ca/courses/ENVR/9103/term/1201/plan/P0234/" xr:uid="{00000000-0004-0000-0100-000002000000}"/>
    <hyperlink ref="B6" r:id="rId80" display="https://www.niagaracollege.ca/courses/ENVR/9102/term/1194/plan/P0234/" xr:uid="{00000000-0004-0000-0100-000001000000}"/>
    <hyperlink ref="B5" r:id="rId81" xr:uid="{00000000-0004-0000-0100-000000000000}"/>
    <hyperlink ref="B4" r:id="rId82" display="https://www.niagaracollege.ca/courses/ENVR/9100/term/1194/plan/P0234/" xr:uid="{00000000-0004-0000-0100-00001B000000}"/>
    <hyperlink ref="B86" r:id="rId83" display="https://www.niagaracollege.ca/courses/ENRG/1211/term/1211/plan/P0765/" xr:uid="{EA633882-56AC-49D1-903E-20E242639C6B}"/>
    <hyperlink ref="B87" r:id="rId84" display="https://www.niagaracollege.ca/courses/ENRG/1211/term/1211/plan/P0765/" xr:uid="{C8E6218D-92E7-47E5-A777-D34B1B2C8F97}"/>
    <hyperlink ref="B89" r:id="rId85" display="https://www.niagaracollege.ca/courses/ENRG/1211/term/1211/plan/P0765/" xr:uid="{5844FB50-839D-4288-A142-993B0364C671}"/>
    <hyperlink ref="B91" r:id="rId86" display="https://www.niagaracollege.ca/courses/ENRG/1211/term/1211/plan/P0765/" xr:uid="{8F22D3B6-F623-49E9-A692-2EF9E8D2A270}"/>
    <hyperlink ref="B88" r:id="rId87" display="https://www.niagaracollege.ca/courses/ENRG/1211/term/1211/plan/P0765/" xr:uid="{5ECFFCC8-4C9F-4943-AE5D-A93F260F3F04}"/>
    <hyperlink ref="B90" r:id="rId88" display="https://www.niagaracollege.ca/courses/ENRG/1211/term/1211/plan/P0765/" xr:uid="{1662CB08-ADA1-4910-884A-DB276CD95731}"/>
    <hyperlink ref="B91" r:id="rId89" display="https://www.niagaracollege.ca/courses/ENRG/1211/term/1211/plan/P0765/" xr:uid="{DF0A7500-C763-4153-9FEA-1522F919D62D}"/>
    <hyperlink ref="B92" r:id="rId90" display="https://www.niagaracollege.ca/courses/ENRG/1211/term/1211/plan/P0765/" xr:uid="{E7A7C44D-851C-42F3-9D7F-67D920461B72}"/>
    <hyperlink ref="B99" r:id="rId91" display="https://www.niagaracollege.ca/courses/ENRG/1211/term/1211/plan/P0765/" xr:uid="{17590052-6F35-4C8C-B782-CA429FCC70BA}"/>
    <hyperlink ref="B106" r:id="rId92" display="https://www.niagaracollege.ca/courses/ENRG/1211/term/1211/plan/P0765/" xr:uid="{41B0D56D-01BE-4419-821A-F991EABC12D9}"/>
    <hyperlink ref="B113" r:id="rId93" display="https://www.niagaracollege.ca/courses/ENRG/1211/term/1211/plan/P0765/" xr:uid="{AA349FF3-AAB3-4050-A317-71E9A248B2FC}"/>
    <hyperlink ref="B120" r:id="rId94" display="https://www.niagaracollege.ca/courses/ENRG/1211/term/1211/plan/P0765/" xr:uid="{AF54B74D-49EE-4E30-B7EC-2136EC74281F}"/>
    <hyperlink ref="B127" r:id="rId95" display="https://www.niagaracollege.ca/courses/ENRG/1211/term/1211/plan/P0765/" xr:uid="{5D882E23-2FDA-40CA-AF1D-46ED6871179C}"/>
    <hyperlink ref="B134" r:id="rId96" display="https://www.niagaracollege.ca/courses/ENRG/1211/term/1211/plan/P0765/" xr:uid="{597600D1-9F0C-429A-A4BA-A68B2ABF358E}"/>
    <hyperlink ref="B141" r:id="rId97" display="https://www.niagaracollege.ca/courses/ENRG/1211/term/1211/plan/P0765/" xr:uid="{C50CB6FF-CCE6-41E2-9735-A8C3AE94A32D}"/>
    <hyperlink ref="B148" r:id="rId98" display="https://www.niagaracollege.ca/courses/ENRG/1211/term/1211/plan/P0765/" xr:uid="{64CB7F8E-9DE4-40F6-A7C9-8A54027454CA}"/>
    <hyperlink ref="B155" r:id="rId99" display="https://www.niagaracollege.ca/courses/ENRG/1211/term/1211/plan/P0765/" xr:uid="{129F92E2-D34F-44B7-B4C2-E38B09246C4F}"/>
    <hyperlink ref="B162" r:id="rId100" display="https://www.niagaracollege.ca/courses/ENRG/1211/term/1211/plan/P0765/" xr:uid="{C475071C-A099-423E-9A10-F7CC52E6E269}"/>
    <hyperlink ref="B169" r:id="rId101" display="https://www.niagaracollege.ca/courses/ENRG/1211/term/1211/plan/P0765/" xr:uid="{D5A54CFE-B552-4938-8A1A-1877D955E28F}"/>
    <hyperlink ref="B176" r:id="rId102" display="https://www.niagaracollege.ca/courses/ENRG/1211/term/1211/plan/P0765/" xr:uid="{735065CE-26AD-4865-AF4E-796836B0FA59}"/>
    <hyperlink ref="B183" r:id="rId103" display="https://www.niagaracollege.ca/courses/ENRG/1211/term/1211/plan/P0765/" xr:uid="{E6A6340F-E43F-417F-8E5F-016018D67380}"/>
    <hyperlink ref="B190" r:id="rId104" display="https://www.niagaracollege.ca/courses/ENRG/1211/term/1211/plan/P0765/" xr:uid="{681D61B2-235B-419B-AED7-F71B39567527}"/>
    <hyperlink ref="B197" r:id="rId105" display="https://www.niagaracollege.ca/courses/ENRG/1211/term/1211/plan/P0765/" xr:uid="{2E9C474F-E466-460A-9039-11A0241A79C8}"/>
    <hyperlink ref="B204" r:id="rId106" display="https://www.niagaracollege.ca/courses/ENRG/1211/term/1211/plan/P0765/" xr:uid="{3290CDC6-B053-4073-A06C-7B397F7E95D4}"/>
    <hyperlink ref="B93" r:id="rId107" display="https://www.niagaracollege.ca/courses/ENRG/1211/term/1211/plan/P0765/" xr:uid="{88950FA4-3E84-409F-9DD0-656973BF6835}"/>
    <hyperlink ref="B100" r:id="rId108" display="https://www.niagaracollege.ca/courses/ENRG/1211/term/1211/plan/P0765/" xr:uid="{543E9F84-85C2-4030-8951-C45B0C9BF061}"/>
    <hyperlink ref="B107" r:id="rId109" display="https://www.niagaracollege.ca/courses/ENRG/1211/term/1211/plan/P0765/" xr:uid="{33B39E69-55F0-444A-B0D3-FA7E509D7B5C}"/>
    <hyperlink ref="B114" r:id="rId110" display="https://www.niagaracollege.ca/courses/ENRG/1211/term/1211/plan/P0765/" xr:uid="{6075B1C7-5F79-42CE-8F1F-B4BBC8FBE004}"/>
    <hyperlink ref="B121" r:id="rId111" display="https://www.niagaracollege.ca/courses/ENRG/1211/term/1211/plan/P0765/" xr:uid="{2C9ACFEE-9304-42F5-AB4B-E647858BE130}"/>
    <hyperlink ref="B128" r:id="rId112" display="https://www.niagaracollege.ca/courses/ENRG/1211/term/1211/plan/P0765/" xr:uid="{073EFCFF-B711-4BCA-B9C3-8E25215D6262}"/>
    <hyperlink ref="B135" r:id="rId113" display="https://www.niagaracollege.ca/courses/ENRG/1211/term/1211/plan/P0765/" xr:uid="{E5A97B30-8FA4-471F-B88D-F7A02E0AFE8F}"/>
    <hyperlink ref="B142" r:id="rId114" display="https://www.niagaracollege.ca/courses/ENRG/1211/term/1211/plan/P0765/" xr:uid="{0BE06528-5797-476E-BFAD-E0B2CD10F099}"/>
    <hyperlink ref="B149" r:id="rId115" display="https://www.niagaracollege.ca/courses/ENRG/1211/term/1211/plan/P0765/" xr:uid="{C3DE3FE7-2924-4DC9-AB7D-F3D7CC4A572F}"/>
    <hyperlink ref="B156" r:id="rId116" display="https://www.niagaracollege.ca/courses/ENRG/1211/term/1211/plan/P0765/" xr:uid="{D7881735-DDBF-45B1-BDAD-370C8DFB6CA7}"/>
    <hyperlink ref="B163" r:id="rId117" display="https://www.niagaracollege.ca/courses/ENRG/1211/term/1211/plan/P0765/" xr:uid="{2B188C64-DA6E-4C7A-AA35-8B480163EA63}"/>
    <hyperlink ref="B170" r:id="rId118" display="https://www.niagaracollege.ca/courses/ENRG/1211/term/1211/plan/P0765/" xr:uid="{38B8DF32-A6B2-493F-B8B7-DD470326F9CF}"/>
    <hyperlink ref="B177" r:id="rId119" display="https://www.niagaracollege.ca/courses/ENRG/1211/term/1211/plan/P0765/" xr:uid="{2133586E-668D-41AD-83F5-32BE7C8EE939}"/>
    <hyperlink ref="B184" r:id="rId120" display="https://www.niagaracollege.ca/courses/ENRG/1211/term/1211/plan/P0765/" xr:uid="{68B5C47C-9E49-4134-A7A1-265023B74EFA}"/>
    <hyperlink ref="B191" r:id="rId121" display="https://www.niagaracollege.ca/courses/ENRG/1211/term/1211/plan/P0765/" xr:uid="{F882F565-F517-4AD8-BEAE-ECEB5BEC5267}"/>
    <hyperlink ref="B198" r:id="rId122" display="https://www.niagaracollege.ca/courses/ENRG/1211/term/1211/plan/P0765/" xr:uid="{3C061CF0-C6F9-4226-AA8C-2C76BB6817ED}"/>
    <hyperlink ref="B205" r:id="rId123" display="https://www.niagaracollege.ca/courses/ENRG/1211/term/1211/plan/P0765/" xr:uid="{DEE65925-2A4F-4816-9E5C-87F2963B2534}"/>
    <hyperlink ref="B94" r:id="rId124" display="https://www.niagaracollege.ca/courses/ENRG/1211/term/1211/plan/P0765/" xr:uid="{B00F4A4B-0E81-4727-9AA1-9F27F7187A97}"/>
    <hyperlink ref="B101" r:id="rId125" display="https://www.niagaracollege.ca/courses/ENRG/1211/term/1211/plan/P0765/" xr:uid="{439EE8BA-1800-483C-9CB1-D14E08EE9F8D}"/>
    <hyperlink ref="B108" r:id="rId126" display="https://www.niagaracollege.ca/courses/ENRG/1211/term/1211/plan/P0765/" xr:uid="{FB18BFE4-A953-4069-B265-678B695BDB25}"/>
    <hyperlink ref="B115" r:id="rId127" display="https://www.niagaracollege.ca/courses/ENRG/1211/term/1211/plan/P0765/" xr:uid="{B407B49F-7B65-4930-AA7D-054AE5006B8F}"/>
    <hyperlink ref="B122" r:id="rId128" display="https://www.niagaracollege.ca/courses/ENRG/1211/term/1211/plan/P0765/" xr:uid="{D68C4986-B32C-4540-A924-9C8635D29664}"/>
    <hyperlink ref="B129" r:id="rId129" display="https://www.niagaracollege.ca/courses/ENRG/1211/term/1211/plan/P0765/" xr:uid="{C7274ED0-6DCF-42EF-ACCE-59D8FE96818F}"/>
    <hyperlink ref="B136" r:id="rId130" display="https://www.niagaracollege.ca/courses/ENRG/1211/term/1211/plan/P0765/" xr:uid="{D8B8560C-9D5E-47B2-A4A2-BB86888EF369}"/>
    <hyperlink ref="B143" r:id="rId131" display="https://www.niagaracollege.ca/courses/ENRG/1211/term/1211/plan/P0765/" xr:uid="{0BB02A8C-8EAD-453C-8292-8542AA75919E}"/>
    <hyperlink ref="B150" r:id="rId132" display="https://www.niagaracollege.ca/courses/ENRG/1211/term/1211/plan/P0765/" xr:uid="{43349634-E262-4874-AD15-4778FCC04F15}"/>
    <hyperlink ref="B157" r:id="rId133" display="https://www.niagaracollege.ca/courses/ENRG/1211/term/1211/plan/P0765/" xr:uid="{9A833F41-E984-4FEA-AB09-1D429652EEAC}"/>
    <hyperlink ref="B164" r:id="rId134" display="https://www.niagaracollege.ca/courses/ENRG/1211/term/1211/plan/P0765/" xr:uid="{B7BD57BC-837E-480C-AA09-2E121BF5ED72}"/>
    <hyperlink ref="B171" r:id="rId135" display="https://www.niagaracollege.ca/courses/ENRG/1211/term/1211/plan/P0765/" xr:uid="{B7C10EF6-E7D9-49D8-A3E5-EDF4BDCC4FA3}"/>
    <hyperlink ref="B178" r:id="rId136" display="https://www.niagaracollege.ca/courses/ENRG/1211/term/1211/plan/P0765/" xr:uid="{74B5424F-6FFC-425D-8A53-70D7FDA8DFCE}"/>
    <hyperlink ref="B185" r:id="rId137" display="https://www.niagaracollege.ca/courses/ENRG/1211/term/1211/plan/P0765/" xr:uid="{0396975A-81B7-4AC5-84D6-64D69443117D}"/>
    <hyperlink ref="B192" r:id="rId138" display="https://www.niagaracollege.ca/courses/ENRG/1211/term/1211/plan/P0765/" xr:uid="{63A3AA91-5B3A-4D67-87AD-73DE7346A386}"/>
    <hyperlink ref="B199" r:id="rId139" display="https://www.niagaracollege.ca/courses/ENRG/1211/term/1211/plan/P0765/" xr:uid="{6E182DAE-5F09-446B-9551-5F050551087E}"/>
    <hyperlink ref="B206" r:id="rId140" display="https://www.niagaracollege.ca/courses/ENRG/1211/term/1211/plan/P0765/" xr:uid="{F4E4B23A-0ADE-4CF8-BB9F-44062B17D0BC}"/>
    <hyperlink ref="B96" r:id="rId141" display="https://www.niagaracollege.ca/courses/ENRG/1211/term/1211/plan/P0765/" xr:uid="{A1E3DC1A-0274-4B9B-AA61-5FCC8ACC5793}"/>
    <hyperlink ref="B103" r:id="rId142" display="https://www.niagaracollege.ca/courses/ENRG/1211/term/1211/plan/P0765/" xr:uid="{1572A427-DDF6-4397-869F-8BF6C3FA3988}"/>
    <hyperlink ref="B110" r:id="rId143" display="https://www.niagaracollege.ca/courses/ENRG/1211/term/1211/plan/P0765/" xr:uid="{A289CB4D-E9A2-4ECD-ACE2-933082C5E07D}"/>
    <hyperlink ref="B117" r:id="rId144" display="https://www.niagaracollege.ca/courses/ENRG/1211/term/1211/plan/P0765/" xr:uid="{18E4AEB3-121D-41A0-A5DB-6BA3B1F7E270}"/>
    <hyperlink ref="B124" r:id="rId145" display="https://www.niagaracollege.ca/courses/ENRG/1211/term/1211/plan/P0765/" xr:uid="{955C17AF-2180-43EA-85E9-EF4F59721E56}"/>
    <hyperlink ref="B131" r:id="rId146" display="https://www.niagaracollege.ca/courses/ENRG/1211/term/1211/plan/P0765/" xr:uid="{99BB0044-1E30-4CF3-B916-B9E6DABE8156}"/>
    <hyperlink ref="B138" r:id="rId147" display="https://www.niagaracollege.ca/courses/ENRG/1211/term/1211/plan/P0765/" xr:uid="{EC35667F-5A6E-4A4A-A402-7AB8720F2464}"/>
    <hyperlink ref="B145" r:id="rId148" display="https://www.niagaracollege.ca/courses/ENRG/1211/term/1211/plan/P0765/" xr:uid="{100D08CF-9160-4409-9E37-923E90E59870}"/>
    <hyperlink ref="B152" r:id="rId149" display="https://www.niagaracollege.ca/courses/ENRG/1211/term/1211/plan/P0765/" xr:uid="{B8AAA471-BD49-4761-811A-15C96FECCF8F}"/>
    <hyperlink ref="B159" r:id="rId150" display="https://www.niagaracollege.ca/courses/ENRG/1211/term/1211/plan/P0765/" xr:uid="{C684F16F-C2A3-41C3-A65A-821934CDE5A5}"/>
    <hyperlink ref="B166" r:id="rId151" display="https://www.niagaracollege.ca/courses/ENRG/1211/term/1211/plan/P0765/" xr:uid="{BBEBC214-26A8-47CE-9A18-BBDC5214B8FF}"/>
    <hyperlink ref="B173" r:id="rId152" display="https://www.niagaracollege.ca/courses/ENRG/1211/term/1211/plan/P0765/" xr:uid="{C214805F-8079-44E5-90E0-EFB07D0E1518}"/>
    <hyperlink ref="B180" r:id="rId153" display="https://www.niagaracollege.ca/courses/ENRG/1211/term/1211/plan/P0765/" xr:uid="{E9BBE2FB-7049-404D-9478-6A5E98E00BB6}"/>
    <hyperlink ref="B187" r:id="rId154" display="https://www.niagaracollege.ca/courses/ENRG/1211/term/1211/plan/P0765/" xr:uid="{C37B7F03-EEEF-4171-B01D-431050E2BC43}"/>
    <hyperlink ref="B194" r:id="rId155" display="https://www.niagaracollege.ca/courses/ENRG/1211/term/1211/plan/P0765/" xr:uid="{1943095E-70CF-4EF0-AC21-6FD4177BF4ED}"/>
    <hyperlink ref="B201" r:id="rId156" display="https://www.niagaracollege.ca/courses/ENRG/1211/term/1211/plan/P0765/" xr:uid="{B5BBB64E-CD48-44F9-B198-76D9B670A2FC}"/>
    <hyperlink ref="B206" r:id="rId157" display="https://www.niagaracollege.ca/courses/ENRG/1211/term/1211/plan/P0765/" xr:uid="{4A1F4EB3-B928-468C-B514-85C00C466F63}"/>
    <hyperlink ref="B98" r:id="rId158" display="https://www.niagaracollege.ca/courses/ENRG/1211/term/1211/plan/P0765/" xr:uid="{397F8260-68E2-4108-B7CD-2976FAFDB98C}"/>
    <hyperlink ref="B105" r:id="rId159" display="https://www.niagaracollege.ca/courses/ENRG/1211/term/1211/plan/P0765/" xr:uid="{699D2A4B-65B0-4B08-A573-3A75DA7D00A6}"/>
    <hyperlink ref="B112" r:id="rId160" display="https://www.niagaracollege.ca/courses/ENRG/1211/term/1211/plan/P0765/" xr:uid="{F8419D08-E830-4C15-AF92-0DDEFBB678FC}"/>
    <hyperlink ref="B119" r:id="rId161" display="https://www.niagaracollege.ca/courses/ENRG/1211/term/1211/plan/P0765/" xr:uid="{1FD34C0D-BA35-481D-B498-B03AF1DCB646}"/>
    <hyperlink ref="B126" r:id="rId162" display="https://www.niagaracollege.ca/courses/ENRG/1211/term/1211/plan/P0765/" xr:uid="{B2D313BD-6E78-4046-9C3D-F3823A658303}"/>
    <hyperlink ref="B133" r:id="rId163" display="https://www.niagaracollege.ca/courses/ENRG/1211/term/1211/plan/P0765/" xr:uid="{4472137B-D288-482D-BFE7-3617D2C73ED6}"/>
    <hyperlink ref="B140" r:id="rId164" display="https://www.niagaracollege.ca/courses/ENRG/1211/term/1211/plan/P0765/" xr:uid="{4F9721C6-80D5-47D2-89CD-72FB3DF85465}"/>
    <hyperlink ref="B147" r:id="rId165" display="https://www.niagaracollege.ca/courses/ENRG/1211/term/1211/plan/P0765/" xr:uid="{FF825986-2631-4168-9543-4D9B03FE3B63}"/>
    <hyperlink ref="B154" r:id="rId166" display="https://www.niagaracollege.ca/courses/ENRG/1211/term/1211/plan/P0765/" xr:uid="{3679CEDD-C514-4460-9C3E-E1427A2B55CC}"/>
    <hyperlink ref="B161" r:id="rId167" display="https://www.niagaracollege.ca/courses/ENRG/1211/term/1211/plan/P0765/" xr:uid="{E4D35EF8-47F2-4E8F-B769-AE16F1CDF522}"/>
    <hyperlink ref="B168" r:id="rId168" display="https://www.niagaracollege.ca/courses/ENRG/1211/term/1211/plan/P0765/" xr:uid="{2F4D913D-130C-4574-BBD3-9F7370F7A3D0}"/>
    <hyperlink ref="B175" r:id="rId169" display="https://www.niagaracollege.ca/courses/ENRG/1211/term/1211/plan/P0765/" xr:uid="{00BB96FD-4A8B-4B90-8C54-539FC8C6ECDE}"/>
    <hyperlink ref="B182" r:id="rId170" display="https://www.niagaracollege.ca/courses/ENRG/1211/term/1211/plan/P0765/" xr:uid="{447CEE71-9E50-4ABB-A3F0-11B9179C5C9B}"/>
    <hyperlink ref="B189" r:id="rId171" display="https://www.niagaracollege.ca/courses/ENRG/1211/term/1211/plan/P0765/" xr:uid="{379223FA-D61A-48E0-8EB0-C65BFE6EE7DB}"/>
    <hyperlink ref="B196" r:id="rId172" display="https://www.niagaracollege.ca/courses/ENRG/1211/term/1211/plan/P0765/" xr:uid="{75CEB64E-D30F-4646-9204-DCF045BC0883}"/>
    <hyperlink ref="B203" r:id="rId173" display="https://www.niagaracollege.ca/courses/ENRG/1211/term/1211/plan/P0765/" xr:uid="{A9FD49C2-0852-4223-81D2-219B92EF1842}"/>
    <hyperlink ref="B206" r:id="rId174" display="https://www.niagaracollege.ca/courses/ENRG/1211/term/1211/plan/P0765/" xr:uid="{886EF728-FC3D-46A6-8D22-C50739ED650B}"/>
    <hyperlink ref="B95" r:id="rId175" display="https://www.niagaracollege.ca/courses/ENRG/1211/term/1211/plan/P0765/" xr:uid="{93B67E5D-B412-4CDB-AF72-2C61DEE9C722}"/>
    <hyperlink ref="B102" r:id="rId176" display="https://www.niagaracollege.ca/courses/ENRG/1211/term/1211/plan/P0765/" xr:uid="{DC2B0E6C-3ABA-46C8-9C88-A29940106231}"/>
    <hyperlink ref="B109" r:id="rId177" display="https://www.niagaracollege.ca/courses/ENRG/1211/term/1211/plan/P0765/" xr:uid="{96FAA291-24C2-4E2B-8734-7B3783717232}"/>
    <hyperlink ref="B116" r:id="rId178" display="https://www.niagaracollege.ca/courses/ENRG/1211/term/1211/plan/P0765/" xr:uid="{40556324-36AB-45BB-8FF0-62BFE684AC8D}"/>
    <hyperlink ref="B123" r:id="rId179" display="https://www.niagaracollege.ca/courses/ENRG/1211/term/1211/plan/P0765/" xr:uid="{647F0782-6186-478A-890E-C2988D4691E6}"/>
    <hyperlink ref="B130" r:id="rId180" display="https://www.niagaracollege.ca/courses/ENRG/1211/term/1211/plan/P0765/" xr:uid="{FF6FC516-41ED-4122-B167-A574E0FBDAD9}"/>
    <hyperlink ref="B137" r:id="rId181" display="https://www.niagaracollege.ca/courses/ENRG/1211/term/1211/plan/P0765/" xr:uid="{85CB12D8-92F6-48C7-A1AC-EE0D6275569F}"/>
    <hyperlink ref="B144" r:id="rId182" display="https://www.niagaracollege.ca/courses/ENRG/1211/term/1211/plan/P0765/" xr:uid="{188590DD-FCA4-47B0-AE7D-B0F84DBBC6EE}"/>
    <hyperlink ref="B151" r:id="rId183" display="https://www.niagaracollege.ca/courses/ENRG/1211/term/1211/plan/P0765/" xr:uid="{A39A9DE4-0F3F-427D-B7E3-2B06CC8D7BA1}"/>
    <hyperlink ref="B158" r:id="rId184" display="https://www.niagaracollege.ca/courses/ENRG/1211/term/1211/plan/P0765/" xr:uid="{CE8A80F3-5E7F-4495-BDF4-086AE293A9BA}"/>
    <hyperlink ref="B165" r:id="rId185" display="https://www.niagaracollege.ca/courses/ENRG/1211/term/1211/plan/P0765/" xr:uid="{63F4DCD6-571A-4BC1-876A-DF5CE4EE916E}"/>
    <hyperlink ref="B172" r:id="rId186" display="https://www.niagaracollege.ca/courses/ENRG/1211/term/1211/plan/P0765/" xr:uid="{E07834C5-2224-40DB-B335-149684269BCC}"/>
    <hyperlink ref="B179" r:id="rId187" display="https://www.niagaracollege.ca/courses/ENRG/1211/term/1211/plan/P0765/" xr:uid="{C9D32D77-0CB7-4B00-AAA2-1268BF1D6CB3}"/>
    <hyperlink ref="B186" r:id="rId188" display="https://www.niagaracollege.ca/courses/ENRG/1211/term/1211/plan/P0765/" xr:uid="{3A4B16FF-B5C5-4B11-B332-9C23A8F51BD3}"/>
    <hyperlink ref="B193" r:id="rId189" display="https://www.niagaracollege.ca/courses/ENRG/1211/term/1211/plan/P0765/" xr:uid="{3B021589-55FF-4D7E-9676-5BAFCEE70DB6}"/>
    <hyperlink ref="B200" r:id="rId190" display="https://www.niagaracollege.ca/courses/ENRG/1211/term/1211/plan/P0765/" xr:uid="{846E0ADD-4C06-4BE8-A1C2-C1ADE0C73233}"/>
    <hyperlink ref="B206" r:id="rId191" display="https://www.niagaracollege.ca/courses/ENRG/1211/term/1211/plan/P0765/" xr:uid="{1D39D494-74F0-4BD8-BC80-A872BFC96F87}"/>
    <hyperlink ref="B97" r:id="rId192" display="https://www.niagaracollege.ca/courses/ENRG/1211/term/1211/plan/P0765/" xr:uid="{EB645409-D278-4831-A010-6388E0DF5789}"/>
    <hyperlink ref="B104" r:id="rId193" display="https://www.niagaracollege.ca/courses/ENRG/1211/term/1211/plan/P0765/" xr:uid="{EA506E4C-B87B-4489-9154-0DC615EAD7FF}"/>
    <hyperlink ref="B111" r:id="rId194" display="https://www.niagaracollege.ca/courses/ENRG/1211/term/1211/plan/P0765/" xr:uid="{1FF42B68-4175-4BBE-9608-61242CCD3D5D}"/>
    <hyperlink ref="B118" r:id="rId195" display="https://www.niagaracollege.ca/courses/ENRG/1211/term/1211/plan/P0765/" xr:uid="{E4DE9A7A-9CB3-47AB-A3C7-7BF6753C9D20}"/>
    <hyperlink ref="B125" r:id="rId196" display="https://www.niagaracollege.ca/courses/ENRG/1211/term/1211/plan/P0765/" xr:uid="{06AAC28B-1E51-48D0-BB76-0CEA06D21837}"/>
    <hyperlink ref="B132" r:id="rId197" display="https://www.niagaracollege.ca/courses/ENRG/1211/term/1211/plan/P0765/" xr:uid="{955300EB-F275-48EF-98AF-15CF451FBD50}"/>
    <hyperlink ref="B139" r:id="rId198" display="https://www.niagaracollege.ca/courses/ENRG/1211/term/1211/plan/P0765/" xr:uid="{BA829E3B-B396-4CB2-817B-33F2E947D7B3}"/>
    <hyperlink ref="B146" r:id="rId199" display="https://www.niagaracollege.ca/courses/ENRG/1211/term/1211/plan/P0765/" xr:uid="{48C306EF-5B6E-4868-AD95-F72EFA7467F9}"/>
    <hyperlink ref="B153" r:id="rId200" display="https://www.niagaracollege.ca/courses/ENRG/1211/term/1211/plan/P0765/" xr:uid="{3E2654F9-9C6E-4A57-AFCF-66A0D0119F16}"/>
    <hyperlink ref="B160" r:id="rId201" display="https://www.niagaracollege.ca/courses/ENRG/1211/term/1211/plan/P0765/" xr:uid="{57EDFF9D-C726-46C3-8F98-6B73FC5EB223}"/>
    <hyperlink ref="B167" r:id="rId202" display="https://www.niagaracollege.ca/courses/ENRG/1211/term/1211/plan/P0765/" xr:uid="{A5D3CD63-76C7-422B-991E-9B9B2E6D4864}"/>
    <hyperlink ref="B174" r:id="rId203" display="https://www.niagaracollege.ca/courses/ENRG/1211/term/1211/plan/P0765/" xr:uid="{4EB15EAB-1AF9-4731-BA60-296423E6ECD9}"/>
    <hyperlink ref="B181" r:id="rId204" display="https://www.niagaracollege.ca/courses/ENRG/1211/term/1211/plan/P0765/" xr:uid="{B75F0D48-D751-4344-AB39-015A39727C6D}"/>
    <hyperlink ref="B188" r:id="rId205" display="https://www.niagaracollege.ca/courses/ENRG/1211/term/1211/plan/P0765/" xr:uid="{ADEC0165-262A-430E-8BAE-7CE5F22D03FD}"/>
    <hyperlink ref="B195" r:id="rId206" display="https://www.niagaracollege.ca/courses/ENRG/1211/term/1211/plan/P0765/" xr:uid="{89495F93-08DC-4817-BF60-62B703F45DDC}"/>
    <hyperlink ref="B202" r:id="rId207" display="https://www.niagaracollege.ca/courses/ENRG/1211/term/1211/plan/P0765/" xr:uid="{626E090E-8C45-44F8-B3F9-5BA44BFB4E80}"/>
    <hyperlink ref="B206" r:id="rId208" display="https://www.niagaracollege.ca/courses/ENRG/1211/term/1211/plan/P0765/" xr:uid="{56ABB008-9A9E-4597-82A5-67E0673338E2}"/>
    <hyperlink ref="B98" r:id="rId209" display="https://www.niagaracollege.ca/courses/ENRG/1211/term/1211/plan/P0765/" xr:uid="{2BC549FD-8F8E-4002-A14A-33BBDD1DD494}"/>
    <hyperlink ref="B105" r:id="rId210" display="https://www.niagaracollege.ca/courses/ENRG/1211/term/1211/plan/P0765/" xr:uid="{E221B082-C4AD-43B3-857F-01F56280A482}"/>
    <hyperlink ref="B112" r:id="rId211" display="https://www.niagaracollege.ca/courses/ENRG/1211/term/1211/plan/P0765/" xr:uid="{1CAE5FC7-3380-4DA5-8D71-BAEABD2607F1}"/>
    <hyperlink ref="B119" r:id="rId212" display="https://www.niagaracollege.ca/courses/ENRG/1211/term/1211/plan/P0765/" xr:uid="{DE8042FC-4B6C-4DB9-9EDA-6C9117662834}"/>
    <hyperlink ref="B126" r:id="rId213" display="https://www.niagaracollege.ca/courses/ENRG/1211/term/1211/plan/P0765/" xr:uid="{C98D866E-195D-4409-83A1-EED6D8D6F165}"/>
    <hyperlink ref="B133" r:id="rId214" display="https://www.niagaracollege.ca/courses/ENRG/1211/term/1211/plan/P0765/" xr:uid="{BD3C54AF-62BE-426B-A8E3-E0127B940B21}"/>
    <hyperlink ref="B140" r:id="rId215" display="https://www.niagaracollege.ca/courses/ENRG/1211/term/1211/plan/P0765/" xr:uid="{954C6720-2F97-439B-96B5-E118646B5010}"/>
    <hyperlink ref="B147" r:id="rId216" display="https://www.niagaracollege.ca/courses/ENRG/1211/term/1211/plan/P0765/" xr:uid="{D5B7E6D5-5CEA-40E9-8159-C178DE8DCCA8}"/>
    <hyperlink ref="B154" r:id="rId217" display="https://www.niagaracollege.ca/courses/ENRG/1211/term/1211/plan/P0765/" xr:uid="{5E78DDC0-4691-45E6-AD23-DB18F1C1EE30}"/>
    <hyperlink ref="B161" r:id="rId218" display="https://www.niagaracollege.ca/courses/ENRG/1211/term/1211/plan/P0765/" xr:uid="{1B2F84EC-B8F3-4600-8D5C-A8EDBEFE97D5}"/>
    <hyperlink ref="B168" r:id="rId219" display="https://www.niagaracollege.ca/courses/ENRG/1211/term/1211/plan/P0765/" xr:uid="{AB8B313E-59C4-443D-B13B-5954B7F63717}"/>
    <hyperlink ref="B175" r:id="rId220" display="https://www.niagaracollege.ca/courses/ENRG/1211/term/1211/plan/P0765/" xr:uid="{05B6B972-A5FE-4C3A-9740-981B9DD3298A}"/>
    <hyperlink ref="B182" r:id="rId221" display="https://www.niagaracollege.ca/courses/ENRG/1211/term/1211/plan/P0765/" xr:uid="{8001FAED-DD7B-4F82-94B7-188ADA86E026}"/>
    <hyperlink ref="B189" r:id="rId222" display="https://www.niagaracollege.ca/courses/ENRG/1211/term/1211/plan/P0765/" xr:uid="{D4021C1B-7DD0-4253-BCDF-E3CE1C75F64C}"/>
    <hyperlink ref="B196" r:id="rId223" display="https://www.niagaracollege.ca/courses/ENRG/1211/term/1211/plan/P0765/" xr:uid="{89F8A190-84A8-485D-B719-14777C8D2840}"/>
    <hyperlink ref="B203" r:id="rId224" display="https://www.niagaracollege.ca/courses/ENRG/1211/term/1211/plan/P0765/" xr:uid="{5F3D8C8C-FEB5-4275-9E10-3E107FB87DB2}"/>
    <hyperlink ref="B206" r:id="rId225" display="https://www.niagaracollege.ca/courses/ENRG/1211/term/1211/plan/P0765/" xr:uid="{42FC2C77-61A5-4826-BA74-77356CC2F684}"/>
  </hyperlinks>
  <pageMargins left="0.7" right="0.7" top="0.75" bottom="0.75" header="0.3" footer="0.3"/>
  <pageSetup scale="10" fitToHeight="30" orientation="portrait" r:id="rId226"/>
  <drawing r:id="rId227"/>
  <legacyDrawing r:id="rId228"/>
  <tableParts count="1">
    <tablePart r:id="rId229"/>
  </tableParts>
  <extLst>
    <ext xmlns:x14="http://schemas.microsoft.com/office/spreadsheetml/2009/9/main" uri="{CCE6A557-97BC-4b89-ADB6-D9C93CAAB3DF}">
      <x14:dataValidations xmlns:xm="http://schemas.microsoft.com/office/excel/2006/main" count="17">
        <x14:dataValidation type="list" allowBlank="1" showInputMessage="1" showErrorMessage="1" xr:uid="{00000000-0002-0000-0100-000000000000}">
          <x14:formula1>
            <xm:f>'SUPPORTING INFO'!$C$4:$D$4</xm:f>
          </x14:formula1>
          <xm:sqref>J4:J317</xm:sqref>
        </x14:dataValidation>
        <x14:dataValidation type="list" allowBlank="1" showInputMessage="1" showErrorMessage="1" xr:uid="{00000000-0002-0000-0100-000001000000}">
          <x14:formula1>
            <xm:f>'SUPPORTING INFO'!$C$5:$D$5</xm:f>
          </x14:formula1>
          <xm:sqref>K4:K317</xm:sqref>
        </x14:dataValidation>
        <x14:dataValidation type="list" allowBlank="1" showInputMessage="1" showErrorMessage="1" xr:uid="{00000000-0002-0000-0100-000002000000}">
          <x14:formula1>
            <xm:f>'SUPPORTING INFO'!$C$6:$D$6</xm:f>
          </x14:formula1>
          <xm:sqref>L4:L317</xm:sqref>
        </x14:dataValidation>
        <x14:dataValidation type="list" allowBlank="1" showInputMessage="1" showErrorMessage="1" xr:uid="{00000000-0002-0000-0100-000003000000}">
          <x14:formula1>
            <xm:f>'SUPPORTING INFO'!$C$7:$D$7</xm:f>
          </x14:formula1>
          <xm:sqref>M4:M317</xm:sqref>
        </x14:dataValidation>
        <x14:dataValidation type="list" allowBlank="1" showInputMessage="1" showErrorMessage="1" xr:uid="{00000000-0002-0000-0100-000004000000}">
          <x14:formula1>
            <xm:f>'SUPPORTING INFO'!$C$8:$D$8</xm:f>
          </x14:formula1>
          <xm:sqref>N4:N317</xm:sqref>
        </x14:dataValidation>
        <x14:dataValidation type="list" allowBlank="1" showInputMessage="1" showErrorMessage="1" xr:uid="{00000000-0002-0000-0100-000005000000}">
          <x14:formula1>
            <xm:f>'SUPPORTING INFO'!$C$9:$D$9</xm:f>
          </x14:formula1>
          <xm:sqref>O4:O317</xm:sqref>
        </x14:dataValidation>
        <x14:dataValidation type="list" allowBlank="1" showInputMessage="1" showErrorMessage="1" xr:uid="{00000000-0002-0000-0100-000006000000}">
          <x14:formula1>
            <xm:f>'SUPPORTING INFO'!$C$20:$D$20</xm:f>
          </x14:formula1>
          <xm:sqref>Z4:Z317</xm:sqref>
        </x14:dataValidation>
        <x14:dataValidation type="list" allowBlank="1" showInputMessage="1" showErrorMessage="1" xr:uid="{00000000-0002-0000-0100-000007000000}">
          <x14:formula1>
            <xm:f>'SUPPORTING INFO'!$C$10:$D$10</xm:f>
          </x14:formula1>
          <xm:sqref>P4:P317</xm:sqref>
        </x14:dataValidation>
        <x14:dataValidation type="list" allowBlank="1" showInputMessage="1" showErrorMessage="1" xr:uid="{00000000-0002-0000-0100-000008000000}">
          <x14:formula1>
            <xm:f>'SUPPORTING INFO'!$C$11:$D$11</xm:f>
          </x14:formula1>
          <xm:sqref>Q4:Q317</xm:sqref>
        </x14:dataValidation>
        <x14:dataValidation type="list" allowBlank="1" showInputMessage="1" showErrorMessage="1" xr:uid="{00000000-0002-0000-0100-000009000000}">
          <x14:formula1>
            <xm:f>'SUPPORTING INFO'!$C$12:$D$12</xm:f>
          </x14:formula1>
          <xm:sqref>R4:R317</xm:sqref>
        </x14:dataValidation>
        <x14:dataValidation type="list" allowBlank="1" showInputMessage="1" showErrorMessage="1" xr:uid="{00000000-0002-0000-0100-00000A000000}">
          <x14:formula1>
            <xm:f>'SUPPORTING INFO'!$C$13:$D$13</xm:f>
          </x14:formula1>
          <xm:sqref>S4:S317</xm:sqref>
        </x14:dataValidation>
        <x14:dataValidation type="list" allowBlank="1" showInputMessage="1" showErrorMessage="1" xr:uid="{00000000-0002-0000-0100-00000B000000}">
          <x14:formula1>
            <xm:f>'SUPPORTING INFO'!$C$14:$D$14</xm:f>
          </x14:formula1>
          <xm:sqref>T4:T317</xm:sqref>
        </x14:dataValidation>
        <x14:dataValidation type="list" allowBlank="1" showInputMessage="1" showErrorMessage="1" xr:uid="{00000000-0002-0000-0100-00000C000000}">
          <x14:formula1>
            <xm:f>'SUPPORTING INFO'!$C$15:$D$15</xm:f>
          </x14:formula1>
          <xm:sqref>U4:U317</xm:sqref>
        </x14:dataValidation>
        <x14:dataValidation type="list" allowBlank="1" showInputMessage="1" showErrorMessage="1" xr:uid="{00000000-0002-0000-0100-00000D000000}">
          <x14:formula1>
            <xm:f>'SUPPORTING INFO'!$C$16:$D$16</xm:f>
          </x14:formula1>
          <xm:sqref>V4:V317</xm:sqref>
        </x14:dataValidation>
        <x14:dataValidation type="list" allowBlank="1" showInputMessage="1" showErrorMessage="1" xr:uid="{00000000-0002-0000-0100-00000E000000}">
          <x14:formula1>
            <xm:f>'SUPPORTING INFO'!$C$17:$D$17</xm:f>
          </x14:formula1>
          <xm:sqref>W4:W317</xm:sqref>
        </x14:dataValidation>
        <x14:dataValidation type="list" allowBlank="1" showInputMessage="1" showErrorMessage="1" xr:uid="{00000000-0002-0000-0100-00000F000000}">
          <x14:formula1>
            <xm:f>'SUPPORTING INFO'!$C$18:$D$18</xm:f>
          </x14:formula1>
          <xm:sqref>X4:X317</xm:sqref>
        </x14:dataValidation>
        <x14:dataValidation type="list" allowBlank="1" showInputMessage="1" showErrorMessage="1" xr:uid="{00000000-0002-0000-0100-000010000000}">
          <x14:formula1>
            <xm:f>'SUPPORTING INFO'!$C$19:$D$19</xm:f>
          </x14:formula1>
          <xm:sqref>Y4:Y317</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F47"/>
  <sheetViews>
    <sheetView zoomScale="55" zoomScaleNormal="55" workbookViewId="0">
      <selection activeCell="E5" sqref="E5"/>
    </sheetView>
  </sheetViews>
  <sheetFormatPr defaultColWidth="9.109375" defaultRowHeight="15.6" x14ac:dyDescent="0.25"/>
  <cols>
    <col min="1" max="1" width="24.5546875" style="34" customWidth="1"/>
    <col min="2" max="2" width="50.5546875" style="34" customWidth="1"/>
    <col min="3" max="3" width="19" style="104" customWidth="1"/>
    <col min="4" max="4" width="26.6640625" style="105" customWidth="1"/>
    <col min="5" max="5" width="90.109375" style="105" customWidth="1"/>
    <col min="6" max="6" width="39" style="106" customWidth="1"/>
    <col min="7" max="14" width="9" style="1" customWidth="1"/>
    <col min="15" max="15" width="7.44140625" style="1" customWidth="1"/>
    <col min="16" max="17" width="9" style="1" customWidth="1"/>
    <col min="18" max="18" width="9.88671875" style="1" customWidth="1"/>
    <col min="19" max="22" width="9" style="1" customWidth="1"/>
    <col min="23" max="23" width="9" style="34" customWidth="1"/>
    <col min="24" max="24" width="19.88671875" style="1" hidden="1" customWidth="1"/>
    <col min="25" max="25" width="189.33203125" style="34" customWidth="1"/>
    <col min="26" max="26" width="95.6640625" style="1" customWidth="1"/>
    <col min="27" max="28" width="26.5546875" style="1" customWidth="1"/>
    <col min="29" max="29" width="20.33203125" style="1" customWidth="1"/>
    <col min="30" max="16384" width="9.109375" style="1"/>
  </cols>
  <sheetData>
    <row r="1" spans="1:32" customFormat="1" ht="30.75" customHeight="1" x14ac:dyDescent="0.3">
      <c r="A1" s="361" t="s">
        <v>24</v>
      </c>
      <c r="B1" s="361"/>
      <c r="C1" s="361"/>
      <c r="D1" s="361"/>
      <c r="E1" s="361"/>
      <c r="F1" s="361"/>
      <c r="G1" s="361"/>
      <c r="H1" s="361"/>
      <c r="I1" s="361"/>
      <c r="J1" s="361"/>
      <c r="K1" s="361"/>
      <c r="L1" s="361"/>
      <c r="M1" s="361"/>
      <c r="N1" s="361"/>
      <c r="O1" s="361"/>
      <c r="P1" s="361"/>
      <c r="Q1" s="361"/>
      <c r="R1" s="361"/>
      <c r="S1" s="361"/>
      <c r="T1" s="361"/>
      <c r="U1" s="361"/>
      <c r="V1" s="361"/>
      <c r="W1" s="361"/>
      <c r="X1" s="361"/>
      <c r="Y1" s="124"/>
      <c r="Z1" s="74"/>
      <c r="AA1" s="74"/>
      <c r="AB1" s="74"/>
      <c r="AC1" s="74"/>
      <c r="AD1" s="2"/>
      <c r="AE1" s="2"/>
      <c r="AF1" s="2"/>
    </row>
    <row r="2" spans="1:32" customFormat="1" ht="30.75" customHeight="1" x14ac:dyDescent="0.3">
      <c r="A2" s="364" t="s">
        <v>42</v>
      </c>
      <c r="B2" s="362"/>
      <c r="C2" s="362"/>
      <c r="D2" s="362"/>
      <c r="E2" s="362"/>
      <c r="F2" s="362"/>
      <c r="G2" s="362"/>
      <c r="H2" s="362"/>
      <c r="I2" s="362"/>
      <c r="J2" s="362"/>
      <c r="K2" s="362"/>
      <c r="L2" s="362"/>
      <c r="M2" s="362"/>
      <c r="N2" s="362"/>
      <c r="O2" s="362"/>
      <c r="P2" s="362"/>
      <c r="Q2" s="362"/>
      <c r="R2" s="362"/>
      <c r="S2" s="362"/>
      <c r="T2" s="362"/>
      <c r="U2" s="362"/>
      <c r="V2" s="362"/>
      <c r="W2" s="362"/>
      <c r="X2" s="365"/>
      <c r="Y2" s="73"/>
      <c r="Z2" s="74"/>
      <c r="AA2" s="74"/>
      <c r="AB2" s="74"/>
      <c r="AC2" s="74"/>
      <c r="AD2" s="2"/>
      <c r="AE2" s="2"/>
      <c r="AF2" s="2"/>
    </row>
    <row r="3" spans="1:32" s="5" customFormat="1" ht="127.2" x14ac:dyDescent="0.3">
      <c r="A3" s="75" t="s">
        <v>43</v>
      </c>
      <c r="B3" s="75" t="s">
        <v>44</v>
      </c>
      <c r="C3" s="75" t="s">
        <v>29</v>
      </c>
      <c r="D3" s="75" t="s">
        <v>45</v>
      </c>
      <c r="E3" s="75" t="s">
        <v>46</v>
      </c>
      <c r="F3" s="75" t="s">
        <v>47</v>
      </c>
      <c r="G3" s="76" t="s">
        <v>7</v>
      </c>
      <c r="H3" s="77" t="s">
        <v>8</v>
      </c>
      <c r="I3" s="78" t="s">
        <v>9</v>
      </c>
      <c r="J3" s="79" t="s">
        <v>10</v>
      </c>
      <c r="K3" s="80" t="s">
        <v>11</v>
      </c>
      <c r="L3" s="81" t="s">
        <v>12</v>
      </c>
      <c r="M3" s="82" t="s">
        <v>13</v>
      </c>
      <c r="N3" s="83" t="s">
        <v>14</v>
      </c>
      <c r="O3" s="84" t="s">
        <v>15</v>
      </c>
      <c r="P3" s="85" t="s">
        <v>16</v>
      </c>
      <c r="Q3" s="86" t="s">
        <v>17</v>
      </c>
      <c r="R3" s="87" t="s">
        <v>18</v>
      </c>
      <c r="S3" s="88" t="s">
        <v>19</v>
      </c>
      <c r="T3" s="89" t="s">
        <v>20</v>
      </c>
      <c r="U3" s="90" t="s">
        <v>21</v>
      </c>
      <c r="V3" s="91" t="s">
        <v>22</v>
      </c>
      <c r="W3" s="92" t="s">
        <v>23</v>
      </c>
      <c r="X3" s="75" t="s">
        <v>35</v>
      </c>
      <c r="Y3" s="75" t="s">
        <v>36</v>
      </c>
      <c r="Z3" s="93" t="s">
        <v>37</v>
      </c>
      <c r="AA3" s="93" t="s">
        <v>38</v>
      </c>
      <c r="AB3" s="93" t="s">
        <v>39</v>
      </c>
      <c r="AC3" s="75" t="s">
        <v>40</v>
      </c>
      <c r="AD3" s="4"/>
      <c r="AE3" s="4"/>
      <c r="AF3" s="4"/>
    </row>
    <row r="4" spans="1:32" s="33" customFormat="1" ht="79.2" x14ac:dyDescent="0.3">
      <c r="A4" s="167" t="s">
        <v>2447</v>
      </c>
      <c r="B4" s="60" t="s">
        <v>2448</v>
      </c>
      <c r="C4" s="168" t="s">
        <v>2449</v>
      </c>
      <c r="D4" s="252" t="s">
        <v>2450</v>
      </c>
      <c r="E4" s="254" t="s">
        <v>2451</v>
      </c>
      <c r="F4" s="253" t="s">
        <v>2452</v>
      </c>
      <c r="G4" s="94" t="s">
        <v>41</v>
      </c>
      <c r="H4" s="94" t="s">
        <v>41</v>
      </c>
      <c r="I4" s="94" t="s">
        <v>41</v>
      </c>
      <c r="J4" s="94" t="s">
        <v>41</v>
      </c>
      <c r="K4" s="94" t="s">
        <v>41</v>
      </c>
      <c r="L4" s="94" t="s">
        <v>41</v>
      </c>
      <c r="M4" s="94" t="s">
        <v>41</v>
      </c>
      <c r="N4" s="94" t="s">
        <v>41</v>
      </c>
      <c r="O4" s="94" t="s">
        <v>41</v>
      </c>
      <c r="P4" s="94" t="s">
        <v>41</v>
      </c>
      <c r="Q4" s="94" t="s">
        <v>17</v>
      </c>
      <c r="R4" s="94" t="s">
        <v>41</v>
      </c>
      <c r="S4" s="94" t="s">
        <v>41</v>
      </c>
      <c r="T4" s="94" t="s">
        <v>41</v>
      </c>
      <c r="U4" s="94" t="s">
        <v>41</v>
      </c>
      <c r="V4" s="94" t="s">
        <v>41</v>
      </c>
      <c r="W4" s="95" t="s">
        <v>41</v>
      </c>
      <c r="X4" s="96">
        <v>0</v>
      </c>
      <c r="Y4" s="97" t="s">
        <v>2453</v>
      </c>
      <c r="Z4" s="98">
        <v>0</v>
      </c>
      <c r="AA4" s="99">
        <v>0</v>
      </c>
      <c r="AB4" s="99">
        <v>0</v>
      </c>
      <c r="AC4" s="99">
        <v>0</v>
      </c>
    </row>
    <row r="5" spans="1:32" s="33" customFormat="1" ht="366.75" customHeight="1" x14ac:dyDescent="0.3">
      <c r="A5" s="167" t="s">
        <v>2454</v>
      </c>
      <c r="B5" s="60" t="s">
        <v>2455</v>
      </c>
      <c r="C5" s="168" t="s">
        <v>2456</v>
      </c>
      <c r="D5" s="252" t="s">
        <v>2457</v>
      </c>
      <c r="E5" s="254" t="s">
        <v>2458</v>
      </c>
      <c r="F5" s="253" t="s">
        <v>2459</v>
      </c>
      <c r="G5" s="94" t="s">
        <v>41</v>
      </c>
      <c r="H5" s="94" t="s">
        <v>41</v>
      </c>
      <c r="I5" s="94" t="s">
        <v>41</v>
      </c>
      <c r="J5" s="94" t="s">
        <v>41</v>
      </c>
      <c r="K5" s="94" t="s">
        <v>41</v>
      </c>
      <c r="L5" s="94" t="s">
        <v>41</v>
      </c>
      <c r="M5" s="94" t="s">
        <v>41</v>
      </c>
      <c r="N5" s="94" t="s">
        <v>41</v>
      </c>
      <c r="O5" s="94" t="s">
        <v>41</v>
      </c>
      <c r="P5" s="94" t="s">
        <v>41</v>
      </c>
      <c r="Q5" s="94" t="s">
        <v>17</v>
      </c>
      <c r="R5" s="94" t="s">
        <v>41</v>
      </c>
      <c r="S5" s="94" t="s">
        <v>41</v>
      </c>
      <c r="T5" s="94" t="s">
        <v>41</v>
      </c>
      <c r="U5" s="94" t="s">
        <v>41</v>
      </c>
      <c r="V5" s="94" t="s">
        <v>41</v>
      </c>
      <c r="W5" s="95" t="s">
        <v>41</v>
      </c>
      <c r="X5" s="96">
        <v>0</v>
      </c>
      <c r="Y5" s="97" t="s">
        <v>2460</v>
      </c>
      <c r="Z5" s="98">
        <v>0</v>
      </c>
      <c r="AA5" s="99">
        <v>0</v>
      </c>
      <c r="AB5" s="99">
        <v>0</v>
      </c>
      <c r="AC5" s="99">
        <v>0</v>
      </c>
    </row>
    <row r="6" spans="1:32" s="33" customFormat="1" ht="382.8" x14ac:dyDescent="0.3">
      <c r="A6" s="167" t="s">
        <v>2461</v>
      </c>
      <c r="B6" s="60" t="s">
        <v>2462</v>
      </c>
      <c r="C6" s="168" t="s">
        <v>2463</v>
      </c>
      <c r="D6" s="252" t="s">
        <v>2464</v>
      </c>
      <c r="E6" s="254" t="s">
        <v>2465</v>
      </c>
      <c r="F6" s="253" t="s">
        <v>2466</v>
      </c>
      <c r="G6" s="94" t="s">
        <v>7</v>
      </c>
      <c r="H6" s="94" t="s">
        <v>8</v>
      </c>
      <c r="I6" s="94" t="s">
        <v>41</v>
      </c>
      <c r="J6" s="94" t="s">
        <v>10</v>
      </c>
      <c r="K6" s="94" t="s">
        <v>41</v>
      </c>
      <c r="L6" s="94" t="s">
        <v>41</v>
      </c>
      <c r="M6" s="94" t="s">
        <v>41</v>
      </c>
      <c r="N6" s="94" t="s">
        <v>41</v>
      </c>
      <c r="O6" s="94" t="s">
        <v>41</v>
      </c>
      <c r="P6" s="94" t="s">
        <v>41</v>
      </c>
      <c r="Q6" s="94" t="s">
        <v>17</v>
      </c>
      <c r="R6" s="94" t="s">
        <v>41</v>
      </c>
      <c r="S6" s="94" t="s">
        <v>19</v>
      </c>
      <c r="T6" s="94" t="s">
        <v>41</v>
      </c>
      <c r="U6" s="94" t="s">
        <v>41</v>
      </c>
      <c r="V6" s="94" t="s">
        <v>41</v>
      </c>
      <c r="W6" s="95" t="s">
        <v>23</v>
      </c>
      <c r="X6" s="96">
        <v>0</v>
      </c>
      <c r="Y6" s="97" t="s">
        <v>2467</v>
      </c>
      <c r="Z6" s="98">
        <v>0</v>
      </c>
      <c r="AA6" s="99">
        <v>0</v>
      </c>
      <c r="AB6" s="99">
        <v>0</v>
      </c>
      <c r="AC6" s="99">
        <v>0</v>
      </c>
    </row>
    <row r="7" spans="1:32" s="33" customFormat="1" ht="132" x14ac:dyDescent="0.3">
      <c r="A7" s="167" t="s">
        <v>2468</v>
      </c>
      <c r="B7" s="60" t="s">
        <v>2469</v>
      </c>
      <c r="C7" s="168" t="s">
        <v>2463</v>
      </c>
      <c r="D7" s="252" t="s">
        <v>2470</v>
      </c>
      <c r="E7" s="254" t="s">
        <v>2471</v>
      </c>
      <c r="F7" s="253" t="s">
        <v>2472</v>
      </c>
      <c r="G7" s="94" t="s">
        <v>41</v>
      </c>
      <c r="H7" s="94" t="s">
        <v>41</v>
      </c>
      <c r="I7" s="94" t="s">
        <v>41</v>
      </c>
      <c r="J7" s="94" t="s">
        <v>10</v>
      </c>
      <c r="K7" s="94" t="s">
        <v>41</v>
      </c>
      <c r="L7" s="94" t="s">
        <v>41</v>
      </c>
      <c r="M7" s="94" t="s">
        <v>41</v>
      </c>
      <c r="N7" s="94" t="s">
        <v>41</v>
      </c>
      <c r="O7" s="94" t="s">
        <v>41</v>
      </c>
      <c r="P7" s="94" t="s">
        <v>41</v>
      </c>
      <c r="Q7" s="94" t="s">
        <v>17</v>
      </c>
      <c r="R7" s="94" t="s">
        <v>41</v>
      </c>
      <c r="S7" s="94" t="s">
        <v>41</v>
      </c>
      <c r="T7" s="94" t="s">
        <v>41</v>
      </c>
      <c r="U7" s="94" t="s">
        <v>21</v>
      </c>
      <c r="V7" s="94" t="s">
        <v>41</v>
      </c>
      <c r="W7" s="95" t="s">
        <v>41</v>
      </c>
      <c r="X7" s="96">
        <v>0</v>
      </c>
      <c r="Y7" s="97" t="s">
        <v>2473</v>
      </c>
      <c r="Z7" s="98">
        <v>0</v>
      </c>
      <c r="AA7" s="99">
        <v>0</v>
      </c>
      <c r="AB7" s="99">
        <v>0</v>
      </c>
      <c r="AC7" s="99">
        <v>0</v>
      </c>
    </row>
    <row r="8" spans="1:32" s="33" customFormat="1" ht="241.5" customHeight="1" x14ac:dyDescent="0.3">
      <c r="A8" s="167" t="s">
        <v>2474</v>
      </c>
      <c r="B8" s="60" t="s">
        <v>2475</v>
      </c>
      <c r="C8" s="168" t="s">
        <v>2463</v>
      </c>
      <c r="D8" s="252" t="s">
        <v>2476</v>
      </c>
      <c r="E8" s="254" t="s">
        <v>2477</v>
      </c>
      <c r="F8" s="253" t="s">
        <v>2478</v>
      </c>
      <c r="G8" s="94" t="s">
        <v>7</v>
      </c>
      <c r="H8" s="94" t="s">
        <v>41</v>
      </c>
      <c r="I8" s="94" t="s">
        <v>41</v>
      </c>
      <c r="J8" s="94" t="s">
        <v>10</v>
      </c>
      <c r="K8" s="94" t="s">
        <v>41</v>
      </c>
      <c r="L8" s="94" t="s">
        <v>41</v>
      </c>
      <c r="M8" s="94" t="s">
        <v>41</v>
      </c>
      <c r="N8" s="94" t="s">
        <v>41</v>
      </c>
      <c r="O8" s="94" t="s">
        <v>41</v>
      </c>
      <c r="P8" s="94" t="s">
        <v>41</v>
      </c>
      <c r="Q8" s="94" t="s">
        <v>17</v>
      </c>
      <c r="R8" s="94" t="s">
        <v>41</v>
      </c>
      <c r="S8" s="94" t="s">
        <v>41</v>
      </c>
      <c r="T8" s="94" t="s">
        <v>41</v>
      </c>
      <c r="U8" s="94" t="s">
        <v>21</v>
      </c>
      <c r="V8" s="94" t="s">
        <v>41</v>
      </c>
      <c r="W8" s="95" t="s">
        <v>41</v>
      </c>
      <c r="X8" s="96">
        <v>0</v>
      </c>
      <c r="Y8" s="97" t="s">
        <v>2479</v>
      </c>
      <c r="Z8" s="98">
        <v>0</v>
      </c>
      <c r="AA8" s="99">
        <v>0</v>
      </c>
      <c r="AB8" s="99">
        <v>0</v>
      </c>
      <c r="AC8" s="99">
        <v>0</v>
      </c>
    </row>
    <row r="9" spans="1:32" s="33" customFormat="1" ht="118.8" x14ac:dyDescent="0.3">
      <c r="A9" s="167" t="s">
        <v>2480</v>
      </c>
      <c r="B9" s="60" t="s">
        <v>2481</v>
      </c>
      <c r="C9" s="168" t="s">
        <v>2463</v>
      </c>
      <c r="D9" s="252" t="s">
        <v>2482</v>
      </c>
      <c r="E9" s="254" t="s">
        <v>2483</v>
      </c>
      <c r="F9" s="253" t="s">
        <v>2484</v>
      </c>
      <c r="G9" s="94" t="s">
        <v>41</v>
      </c>
      <c r="H9" s="94" t="s">
        <v>41</v>
      </c>
      <c r="I9" s="94" t="s">
        <v>41</v>
      </c>
      <c r="J9" s="94" t="s">
        <v>10</v>
      </c>
      <c r="K9" s="94" t="s">
        <v>41</v>
      </c>
      <c r="L9" s="94" t="s">
        <v>41</v>
      </c>
      <c r="M9" s="94" t="s">
        <v>41</v>
      </c>
      <c r="N9" s="94" t="s">
        <v>41</v>
      </c>
      <c r="O9" s="94" t="s">
        <v>41</v>
      </c>
      <c r="P9" s="94" t="s">
        <v>41</v>
      </c>
      <c r="Q9" s="94" t="s">
        <v>17</v>
      </c>
      <c r="R9" s="94" t="s">
        <v>41</v>
      </c>
      <c r="S9" s="94" t="s">
        <v>41</v>
      </c>
      <c r="T9" s="94" t="s">
        <v>41</v>
      </c>
      <c r="U9" s="94" t="s">
        <v>21</v>
      </c>
      <c r="V9" s="94" t="s">
        <v>41</v>
      </c>
      <c r="W9" s="95" t="s">
        <v>41</v>
      </c>
      <c r="X9" s="96" t="s">
        <v>102</v>
      </c>
      <c r="Y9" s="97" t="s">
        <v>2485</v>
      </c>
      <c r="Z9" s="98">
        <v>0</v>
      </c>
      <c r="AA9" s="99">
        <v>0</v>
      </c>
      <c r="AB9" s="99">
        <v>0</v>
      </c>
      <c r="AC9" s="99">
        <v>0</v>
      </c>
    </row>
    <row r="10" spans="1:32" s="33" customFormat="1" ht="118.5" customHeight="1" x14ac:dyDescent="0.3">
      <c r="A10" s="167" t="s">
        <v>2486</v>
      </c>
      <c r="B10" s="60" t="s">
        <v>2487</v>
      </c>
      <c r="C10" s="168" t="s">
        <v>2463</v>
      </c>
      <c r="D10" s="252" t="s">
        <v>2488</v>
      </c>
      <c r="E10" s="254" t="s">
        <v>2489</v>
      </c>
      <c r="F10" s="253" t="s">
        <v>2490</v>
      </c>
      <c r="G10" s="94" t="s">
        <v>41</v>
      </c>
      <c r="H10" s="94" t="s">
        <v>41</v>
      </c>
      <c r="I10" s="94" t="s">
        <v>41</v>
      </c>
      <c r="J10" s="94" t="s">
        <v>10</v>
      </c>
      <c r="K10" s="94" t="s">
        <v>41</v>
      </c>
      <c r="L10" s="94" t="s">
        <v>41</v>
      </c>
      <c r="M10" s="94" t="s">
        <v>41</v>
      </c>
      <c r="N10" s="94" t="s">
        <v>41</v>
      </c>
      <c r="O10" s="94" t="s">
        <v>41</v>
      </c>
      <c r="P10" s="94" t="s">
        <v>41</v>
      </c>
      <c r="Q10" s="94" t="s">
        <v>41</v>
      </c>
      <c r="R10" s="94" t="s">
        <v>41</v>
      </c>
      <c r="S10" s="94" t="s">
        <v>41</v>
      </c>
      <c r="T10" s="94" t="s">
        <v>41</v>
      </c>
      <c r="U10" s="94" t="s">
        <v>41</v>
      </c>
      <c r="V10" s="94" t="s">
        <v>41</v>
      </c>
      <c r="W10" s="95" t="s">
        <v>41</v>
      </c>
      <c r="X10" s="96">
        <v>0</v>
      </c>
      <c r="Y10" s="97" t="s">
        <v>2491</v>
      </c>
      <c r="Z10" s="98">
        <v>0</v>
      </c>
      <c r="AA10" s="99">
        <v>0</v>
      </c>
      <c r="AB10" s="99">
        <v>0</v>
      </c>
      <c r="AC10" s="99">
        <v>0</v>
      </c>
    </row>
    <row r="11" spans="1:32" s="33" customFormat="1" ht="94.5" customHeight="1" x14ac:dyDescent="0.3">
      <c r="A11" s="167" t="s">
        <v>2492</v>
      </c>
      <c r="B11" s="60" t="s">
        <v>2493</v>
      </c>
      <c r="C11" s="168" t="s">
        <v>2463</v>
      </c>
      <c r="D11" s="252" t="s">
        <v>2494</v>
      </c>
      <c r="E11" s="254" t="s">
        <v>2495</v>
      </c>
      <c r="F11" s="253" t="s">
        <v>2496</v>
      </c>
      <c r="G11" s="94" t="s">
        <v>41</v>
      </c>
      <c r="H11" s="94" t="s">
        <v>41</v>
      </c>
      <c r="I11" s="94" t="s">
        <v>41</v>
      </c>
      <c r="J11" s="94" t="s">
        <v>41</v>
      </c>
      <c r="K11" s="94" t="s">
        <v>41</v>
      </c>
      <c r="L11" s="94" t="s">
        <v>41</v>
      </c>
      <c r="M11" s="94" t="s">
        <v>41</v>
      </c>
      <c r="N11" s="94" t="s">
        <v>41</v>
      </c>
      <c r="O11" s="94" t="s">
        <v>41</v>
      </c>
      <c r="P11" s="94" t="s">
        <v>41</v>
      </c>
      <c r="Q11" s="94" t="s">
        <v>17</v>
      </c>
      <c r="R11" s="94" t="s">
        <v>41</v>
      </c>
      <c r="S11" s="94" t="s">
        <v>41</v>
      </c>
      <c r="T11" s="94" t="s">
        <v>41</v>
      </c>
      <c r="U11" s="94" t="s">
        <v>41</v>
      </c>
      <c r="V11" s="94" t="s">
        <v>41</v>
      </c>
      <c r="W11" s="95" t="s">
        <v>41</v>
      </c>
      <c r="X11" s="96">
        <v>0</v>
      </c>
      <c r="Y11" s="97" t="s">
        <v>2497</v>
      </c>
      <c r="Z11" s="98">
        <v>0</v>
      </c>
      <c r="AA11" s="99">
        <v>0</v>
      </c>
      <c r="AB11" s="99">
        <v>0</v>
      </c>
      <c r="AC11" s="99">
        <v>0</v>
      </c>
    </row>
    <row r="12" spans="1:32" s="33" customFormat="1" ht="145.19999999999999" x14ac:dyDescent="0.3">
      <c r="A12" s="167" t="s">
        <v>2447</v>
      </c>
      <c r="B12" s="60" t="s">
        <v>2498</v>
      </c>
      <c r="C12" s="168" t="s">
        <v>2463</v>
      </c>
      <c r="D12" s="252" t="s">
        <v>2499</v>
      </c>
      <c r="E12" s="254" t="s">
        <v>2500</v>
      </c>
      <c r="F12" s="253" t="s">
        <v>2501</v>
      </c>
      <c r="G12" s="94" t="s">
        <v>41</v>
      </c>
      <c r="H12" s="94" t="s">
        <v>41</v>
      </c>
      <c r="I12" s="94" t="s">
        <v>41</v>
      </c>
      <c r="J12" s="94" t="s">
        <v>10</v>
      </c>
      <c r="K12" s="94" t="s">
        <v>41</v>
      </c>
      <c r="L12" s="94" t="s">
        <v>41</v>
      </c>
      <c r="M12" s="94" t="s">
        <v>41</v>
      </c>
      <c r="N12" s="94" t="s">
        <v>41</v>
      </c>
      <c r="O12" s="94" t="s">
        <v>41</v>
      </c>
      <c r="P12" s="94" t="s">
        <v>41</v>
      </c>
      <c r="Q12" s="94" t="s">
        <v>17</v>
      </c>
      <c r="R12" s="94" t="s">
        <v>18</v>
      </c>
      <c r="S12" s="94" t="s">
        <v>41</v>
      </c>
      <c r="T12" s="94" t="s">
        <v>41</v>
      </c>
      <c r="U12" s="94" t="s">
        <v>41</v>
      </c>
      <c r="V12" s="94" t="s">
        <v>41</v>
      </c>
      <c r="W12" s="95" t="s">
        <v>41</v>
      </c>
      <c r="X12" s="96">
        <v>0</v>
      </c>
      <c r="Y12" s="97" t="s">
        <v>2502</v>
      </c>
      <c r="Z12" s="98">
        <v>0</v>
      </c>
      <c r="AA12" s="99">
        <v>0</v>
      </c>
      <c r="AB12" s="99">
        <v>0</v>
      </c>
      <c r="AC12" s="99">
        <v>0</v>
      </c>
    </row>
    <row r="13" spans="1:32" ht="105.6" x14ac:dyDescent="0.25">
      <c r="A13" s="256" t="s">
        <v>74</v>
      </c>
      <c r="B13" s="60" t="s">
        <v>2503</v>
      </c>
      <c r="C13" s="179" t="s">
        <v>2463</v>
      </c>
      <c r="D13" s="179" t="s">
        <v>2504</v>
      </c>
      <c r="E13" s="257" t="s">
        <v>2505</v>
      </c>
      <c r="F13" s="253" t="s">
        <v>2506</v>
      </c>
      <c r="G13" s="94" t="s">
        <v>41</v>
      </c>
      <c r="H13" s="94" t="s">
        <v>41</v>
      </c>
      <c r="I13" s="94" t="s">
        <v>9</v>
      </c>
      <c r="J13" s="94" t="s">
        <v>10</v>
      </c>
      <c r="K13" s="94" t="s">
        <v>41</v>
      </c>
      <c r="L13" s="94" t="s">
        <v>41</v>
      </c>
      <c r="M13" s="94" t="s">
        <v>41</v>
      </c>
      <c r="N13" s="94" t="s">
        <v>41</v>
      </c>
      <c r="O13" s="94" t="s">
        <v>41</v>
      </c>
      <c r="P13" s="94" t="s">
        <v>41</v>
      </c>
      <c r="Q13" s="94" t="s">
        <v>17</v>
      </c>
      <c r="R13" s="94" t="s">
        <v>41</v>
      </c>
      <c r="S13" s="94" t="s">
        <v>41</v>
      </c>
      <c r="T13" s="94" t="s">
        <v>41</v>
      </c>
      <c r="U13" s="94" t="s">
        <v>41</v>
      </c>
      <c r="V13" s="94" t="s">
        <v>41</v>
      </c>
      <c r="W13" s="95" t="s">
        <v>41</v>
      </c>
      <c r="X13" s="94">
        <v>0</v>
      </c>
      <c r="Y13" s="101" t="s">
        <v>2507</v>
      </c>
      <c r="Z13" s="94">
        <v>0</v>
      </c>
      <c r="AA13" s="102">
        <v>0</v>
      </c>
      <c r="AB13" s="102">
        <v>0</v>
      </c>
      <c r="AC13" s="102">
        <v>0</v>
      </c>
    </row>
    <row r="14" spans="1:32" ht="118.8" x14ac:dyDescent="0.25">
      <c r="A14" s="255" t="s">
        <v>2508</v>
      </c>
      <c r="B14" s="60" t="s">
        <v>2509</v>
      </c>
      <c r="C14" s="179" t="s">
        <v>2463</v>
      </c>
      <c r="D14" s="179" t="s">
        <v>2510</v>
      </c>
      <c r="E14" s="257" t="s">
        <v>2511</v>
      </c>
      <c r="F14" s="253" t="s">
        <v>2512</v>
      </c>
      <c r="G14" s="94" t="s">
        <v>41</v>
      </c>
      <c r="H14" s="94" t="s">
        <v>41</v>
      </c>
      <c r="I14" s="94" t="s">
        <v>41</v>
      </c>
      <c r="J14" s="94" t="s">
        <v>10</v>
      </c>
      <c r="K14" s="94" t="s">
        <v>41</v>
      </c>
      <c r="L14" s="94" t="s">
        <v>41</v>
      </c>
      <c r="M14" s="94" t="s">
        <v>13</v>
      </c>
      <c r="N14" s="94" t="s">
        <v>41</v>
      </c>
      <c r="O14" s="94" t="s">
        <v>41</v>
      </c>
      <c r="P14" s="94" t="s">
        <v>41</v>
      </c>
      <c r="Q14" s="94" t="s">
        <v>41</v>
      </c>
      <c r="R14" s="94" t="s">
        <v>18</v>
      </c>
      <c r="S14" s="94" t="s">
        <v>41</v>
      </c>
      <c r="T14" s="94" t="s">
        <v>41</v>
      </c>
      <c r="U14" s="94" t="s">
        <v>41</v>
      </c>
      <c r="V14" s="94" t="s">
        <v>41</v>
      </c>
      <c r="W14" s="95" t="s">
        <v>41</v>
      </c>
      <c r="X14" s="94">
        <v>0</v>
      </c>
      <c r="Y14" s="101" t="s">
        <v>2513</v>
      </c>
      <c r="Z14" s="94">
        <v>0</v>
      </c>
      <c r="AA14" s="102">
        <v>0</v>
      </c>
      <c r="AB14" s="102">
        <v>0</v>
      </c>
      <c r="AC14" s="102">
        <v>0</v>
      </c>
    </row>
    <row r="15" spans="1:32" ht="69" x14ac:dyDescent="0.25">
      <c r="A15" s="255" t="s">
        <v>2514</v>
      </c>
      <c r="B15" s="60" t="s">
        <v>2515</v>
      </c>
      <c r="C15" s="179" t="s">
        <v>2463</v>
      </c>
      <c r="D15" s="179" t="s">
        <v>2516</v>
      </c>
      <c r="E15" s="257" t="s">
        <v>2517</v>
      </c>
      <c r="F15" s="253" t="s">
        <v>2518</v>
      </c>
      <c r="G15" s="94" t="s">
        <v>41</v>
      </c>
      <c r="H15" s="94" t="s">
        <v>41</v>
      </c>
      <c r="I15" s="94" t="s">
        <v>41</v>
      </c>
      <c r="J15" s="94" t="s">
        <v>41</v>
      </c>
      <c r="K15" s="94" t="s">
        <v>41</v>
      </c>
      <c r="L15" s="94" t="s">
        <v>41</v>
      </c>
      <c r="M15" s="94" t="s">
        <v>41</v>
      </c>
      <c r="N15" s="94" t="s">
        <v>41</v>
      </c>
      <c r="O15" s="94" t="s">
        <v>41</v>
      </c>
      <c r="P15" s="94" t="s">
        <v>41</v>
      </c>
      <c r="Q15" s="94" t="s">
        <v>17</v>
      </c>
      <c r="R15" s="94" t="s">
        <v>41</v>
      </c>
      <c r="S15" s="94" t="s">
        <v>41</v>
      </c>
      <c r="T15" s="94" t="s">
        <v>41</v>
      </c>
      <c r="U15" s="94" t="s">
        <v>41</v>
      </c>
      <c r="V15" s="94" t="s">
        <v>41</v>
      </c>
      <c r="W15" s="95" t="s">
        <v>41</v>
      </c>
      <c r="X15" s="94">
        <v>0</v>
      </c>
      <c r="Y15" s="101" t="s">
        <v>2519</v>
      </c>
      <c r="Z15" s="94">
        <v>0</v>
      </c>
      <c r="AA15" s="102">
        <v>0</v>
      </c>
      <c r="AB15" s="102">
        <v>0</v>
      </c>
      <c r="AC15" s="102">
        <v>0</v>
      </c>
    </row>
    <row r="16" spans="1:32" ht="129" customHeight="1" x14ac:dyDescent="0.25">
      <c r="A16" s="255" t="s">
        <v>2520</v>
      </c>
      <c r="B16" s="60" t="s">
        <v>2521</v>
      </c>
      <c r="C16" s="179" t="s">
        <v>2463</v>
      </c>
      <c r="D16" s="179" t="s">
        <v>2522</v>
      </c>
      <c r="E16" s="257" t="s">
        <v>2523</v>
      </c>
      <c r="F16" s="253" t="s">
        <v>2524</v>
      </c>
      <c r="G16" s="94" t="s">
        <v>41</v>
      </c>
      <c r="H16" s="94" t="s">
        <v>41</v>
      </c>
      <c r="I16" s="94" t="s">
        <v>41</v>
      </c>
      <c r="J16" s="94" t="s">
        <v>10</v>
      </c>
      <c r="K16" s="94" t="s">
        <v>41</v>
      </c>
      <c r="L16" s="94" t="s">
        <v>41</v>
      </c>
      <c r="M16" s="94" t="s">
        <v>41</v>
      </c>
      <c r="N16" s="94" t="s">
        <v>41</v>
      </c>
      <c r="O16" s="94" t="s">
        <v>41</v>
      </c>
      <c r="P16" s="94" t="s">
        <v>41</v>
      </c>
      <c r="Q16" s="94" t="s">
        <v>17</v>
      </c>
      <c r="R16" s="94" t="s">
        <v>41</v>
      </c>
      <c r="S16" s="94" t="s">
        <v>41</v>
      </c>
      <c r="T16" s="94" t="s">
        <v>41</v>
      </c>
      <c r="U16" s="94" t="s">
        <v>41</v>
      </c>
      <c r="V16" s="94" t="s">
        <v>41</v>
      </c>
      <c r="W16" s="95" t="s">
        <v>41</v>
      </c>
      <c r="X16" s="94">
        <v>0</v>
      </c>
      <c r="Y16" s="101" t="s">
        <v>2525</v>
      </c>
      <c r="Z16" s="94">
        <v>0</v>
      </c>
      <c r="AA16" s="102">
        <v>0</v>
      </c>
      <c r="AB16" s="102">
        <v>0</v>
      </c>
      <c r="AC16" s="102">
        <v>0</v>
      </c>
    </row>
    <row r="17" spans="1:29" ht="112.5" customHeight="1" x14ac:dyDescent="0.25">
      <c r="A17" s="255" t="s">
        <v>2526</v>
      </c>
      <c r="B17" s="60" t="s">
        <v>2527</v>
      </c>
      <c r="C17" s="179" t="s">
        <v>2463</v>
      </c>
      <c r="D17" s="179" t="s">
        <v>2522</v>
      </c>
      <c r="E17" s="257" t="s">
        <v>2528</v>
      </c>
      <c r="F17" s="253" t="s">
        <v>2529</v>
      </c>
      <c r="G17" s="94" t="s">
        <v>41</v>
      </c>
      <c r="H17" s="94" t="s">
        <v>41</v>
      </c>
      <c r="I17" s="94" t="s">
        <v>41</v>
      </c>
      <c r="J17" s="94" t="s">
        <v>10</v>
      </c>
      <c r="K17" s="94" t="s">
        <v>41</v>
      </c>
      <c r="L17" s="94" t="s">
        <v>41</v>
      </c>
      <c r="M17" s="94" t="s">
        <v>41</v>
      </c>
      <c r="N17" s="94" t="s">
        <v>41</v>
      </c>
      <c r="O17" s="94" t="s">
        <v>41</v>
      </c>
      <c r="P17" s="94" t="s">
        <v>41</v>
      </c>
      <c r="Q17" s="94" t="s">
        <v>17</v>
      </c>
      <c r="R17" s="94" t="s">
        <v>41</v>
      </c>
      <c r="S17" s="94" t="s">
        <v>41</v>
      </c>
      <c r="T17" s="94" t="s">
        <v>41</v>
      </c>
      <c r="U17" s="94" t="s">
        <v>41</v>
      </c>
      <c r="V17" s="94" t="s">
        <v>41</v>
      </c>
      <c r="W17" s="95" t="s">
        <v>41</v>
      </c>
      <c r="X17" s="94">
        <v>0</v>
      </c>
      <c r="Y17" s="101" t="s">
        <v>2530</v>
      </c>
      <c r="Z17" s="94">
        <v>0</v>
      </c>
      <c r="AA17" s="102">
        <v>0</v>
      </c>
      <c r="AB17" s="102">
        <v>0</v>
      </c>
      <c r="AC17" s="102">
        <v>0</v>
      </c>
    </row>
    <row r="18" spans="1:29" ht="121.5" customHeight="1" x14ac:dyDescent="0.25">
      <c r="A18" s="255" t="s">
        <v>2531</v>
      </c>
      <c r="B18" s="60" t="s">
        <v>2532</v>
      </c>
      <c r="C18" s="179" t="s">
        <v>2463</v>
      </c>
      <c r="D18" s="179" t="s">
        <v>2533</v>
      </c>
      <c r="E18" s="257" t="s">
        <v>2534</v>
      </c>
      <c r="F18" s="253" t="s">
        <v>2535</v>
      </c>
      <c r="G18" s="94" t="s">
        <v>41</v>
      </c>
      <c r="H18" s="94" t="s">
        <v>41</v>
      </c>
      <c r="I18" s="94" t="s">
        <v>9</v>
      </c>
      <c r="J18" s="94" t="s">
        <v>10</v>
      </c>
      <c r="K18" s="94" t="s">
        <v>41</v>
      </c>
      <c r="L18" s="94" t="s">
        <v>41</v>
      </c>
      <c r="M18" s="94" t="s">
        <v>41</v>
      </c>
      <c r="N18" s="94" t="s">
        <v>41</v>
      </c>
      <c r="O18" s="94" t="s">
        <v>41</v>
      </c>
      <c r="P18" s="94" t="s">
        <v>41</v>
      </c>
      <c r="Q18" s="94" t="s">
        <v>17</v>
      </c>
      <c r="R18" s="94" t="s">
        <v>41</v>
      </c>
      <c r="S18" s="94" t="s">
        <v>41</v>
      </c>
      <c r="T18" s="94" t="s">
        <v>41</v>
      </c>
      <c r="U18" s="94" t="s">
        <v>41</v>
      </c>
      <c r="V18" s="94" t="s">
        <v>41</v>
      </c>
      <c r="W18" s="95" t="s">
        <v>23</v>
      </c>
      <c r="X18" s="94">
        <v>0</v>
      </c>
      <c r="Y18" s="101" t="s">
        <v>2536</v>
      </c>
      <c r="Z18" s="94">
        <v>0</v>
      </c>
      <c r="AA18" s="102">
        <v>0</v>
      </c>
      <c r="AB18" s="102">
        <v>0</v>
      </c>
      <c r="AC18" s="102">
        <v>0</v>
      </c>
    </row>
    <row r="19" spans="1:29" ht="105.6" x14ac:dyDescent="0.25">
      <c r="A19" s="255" t="s">
        <v>2531</v>
      </c>
      <c r="B19" s="60" t="s">
        <v>2537</v>
      </c>
      <c r="C19" s="179" t="s">
        <v>2463</v>
      </c>
      <c r="D19" s="179" t="s">
        <v>2538</v>
      </c>
      <c r="E19" s="257" t="s">
        <v>2539</v>
      </c>
      <c r="F19" s="253" t="s">
        <v>2540</v>
      </c>
      <c r="G19" s="94" t="s">
        <v>41</v>
      </c>
      <c r="H19" s="94" t="s">
        <v>41</v>
      </c>
      <c r="I19" s="94" t="s">
        <v>41</v>
      </c>
      <c r="J19" s="94" t="s">
        <v>10</v>
      </c>
      <c r="K19" s="94" t="s">
        <v>41</v>
      </c>
      <c r="L19" s="94" t="s">
        <v>41</v>
      </c>
      <c r="M19" s="94" t="s">
        <v>41</v>
      </c>
      <c r="N19" s="94" t="s">
        <v>41</v>
      </c>
      <c r="O19" s="94" t="s">
        <v>41</v>
      </c>
      <c r="P19" s="94" t="s">
        <v>41</v>
      </c>
      <c r="Q19" s="94" t="s">
        <v>41</v>
      </c>
      <c r="R19" s="94" t="s">
        <v>41</v>
      </c>
      <c r="S19" s="94" t="s">
        <v>41</v>
      </c>
      <c r="T19" s="94" t="s">
        <v>41</v>
      </c>
      <c r="U19" s="94" t="s">
        <v>41</v>
      </c>
      <c r="V19" s="94" t="s">
        <v>22</v>
      </c>
      <c r="W19" s="95" t="s">
        <v>41</v>
      </c>
      <c r="X19" s="94">
        <v>0</v>
      </c>
      <c r="Y19" s="101" t="s">
        <v>2541</v>
      </c>
      <c r="Z19" s="94">
        <v>0</v>
      </c>
      <c r="AA19" s="102">
        <v>0</v>
      </c>
      <c r="AB19" s="102">
        <v>0</v>
      </c>
      <c r="AC19" s="102">
        <v>0</v>
      </c>
    </row>
    <row r="20" spans="1:29" ht="113.25" customHeight="1" x14ac:dyDescent="0.25">
      <c r="A20" s="255" t="s">
        <v>2542</v>
      </c>
      <c r="B20" s="60" t="s">
        <v>2543</v>
      </c>
      <c r="C20" s="179" t="s">
        <v>2463</v>
      </c>
      <c r="D20" s="179" t="s">
        <v>2538</v>
      </c>
      <c r="E20" s="257" t="s">
        <v>2544</v>
      </c>
      <c r="F20" s="253" t="s">
        <v>2545</v>
      </c>
      <c r="G20" s="94" t="s">
        <v>41</v>
      </c>
      <c r="H20" s="94" t="s">
        <v>41</v>
      </c>
      <c r="I20" s="94" t="s">
        <v>41</v>
      </c>
      <c r="J20" s="94" t="s">
        <v>41</v>
      </c>
      <c r="K20" s="94" t="s">
        <v>41</v>
      </c>
      <c r="L20" s="94" t="s">
        <v>41</v>
      </c>
      <c r="M20" s="94" t="s">
        <v>41</v>
      </c>
      <c r="N20" s="94" t="s">
        <v>41</v>
      </c>
      <c r="O20" s="94" t="s">
        <v>41</v>
      </c>
      <c r="P20" s="94" t="s">
        <v>41</v>
      </c>
      <c r="Q20" s="94" t="s">
        <v>17</v>
      </c>
      <c r="R20" s="94" t="s">
        <v>41</v>
      </c>
      <c r="S20" s="94" t="s">
        <v>41</v>
      </c>
      <c r="T20" s="94" t="s">
        <v>41</v>
      </c>
      <c r="U20" s="94" t="s">
        <v>41</v>
      </c>
      <c r="V20" s="94" t="s">
        <v>41</v>
      </c>
      <c r="W20" s="95" t="s">
        <v>41</v>
      </c>
      <c r="X20" s="94">
        <v>0</v>
      </c>
      <c r="Y20" s="101" t="s">
        <v>2546</v>
      </c>
      <c r="Z20" s="94">
        <v>0</v>
      </c>
      <c r="AA20" s="102">
        <v>0</v>
      </c>
      <c r="AB20" s="102">
        <v>0</v>
      </c>
      <c r="AC20" s="102">
        <v>0</v>
      </c>
    </row>
    <row r="21" spans="1:29" ht="105.6" x14ac:dyDescent="0.25">
      <c r="A21" s="255" t="s">
        <v>2547</v>
      </c>
      <c r="B21" s="60" t="s">
        <v>2548</v>
      </c>
      <c r="C21" s="179" t="s">
        <v>2463</v>
      </c>
      <c r="D21" s="179" t="s">
        <v>2476</v>
      </c>
      <c r="E21" s="257" t="s">
        <v>2549</v>
      </c>
      <c r="F21" s="253" t="s">
        <v>2550</v>
      </c>
      <c r="G21" s="94" t="s">
        <v>41</v>
      </c>
      <c r="H21" s="94" t="s">
        <v>41</v>
      </c>
      <c r="I21" s="94" t="s">
        <v>41</v>
      </c>
      <c r="J21" s="94" t="s">
        <v>10</v>
      </c>
      <c r="K21" s="94" t="s">
        <v>41</v>
      </c>
      <c r="L21" s="94" t="s">
        <v>41</v>
      </c>
      <c r="M21" s="94" t="s">
        <v>41</v>
      </c>
      <c r="N21" s="94" t="s">
        <v>41</v>
      </c>
      <c r="O21" s="94" t="s">
        <v>41</v>
      </c>
      <c r="P21" s="94" t="s">
        <v>41</v>
      </c>
      <c r="Q21" s="94" t="s">
        <v>41</v>
      </c>
      <c r="R21" s="94" t="s">
        <v>18</v>
      </c>
      <c r="S21" s="94" t="s">
        <v>41</v>
      </c>
      <c r="T21" s="94" t="s">
        <v>41</v>
      </c>
      <c r="U21" s="94" t="s">
        <v>41</v>
      </c>
      <c r="V21" s="94" t="s">
        <v>41</v>
      </c>
      <c r="W21" s="95" t="s">
        <v>41</v>
      </c>
      <c r="X21" s="94">
        <v>0</v>
      </c>
      <c r="Y21" s="101" t="s">
        <v>2551</v>
      </c>
      <c r="Z21" s="94">
        <v>0</v>
      </c>
      <c r="AA21" s="102">
        <v>0</v>
      </c>
      <c r="AB21" s="102">
        <v>0</v>
      </c>
      <c r="AC21" s="102">
        <v>0</v>
      </c>
    </row>
    <row r="22" spans="1:29" ht="92.4" x14ac:dyDescent="0.25">
      <c r="A22" s="255" t="s">
        <v>2552</v>
      </c>
      <c r="B22" s="60" t="s">
        <v>2553</v>
      </c>
      <c r="C22" s="179" t="s">
        <v>2554</v>
      </c>
      <c r="D22" s="179" t="s">
        <v>2555</v>
      </c>
      <c r="E22" s="257" t="s">
        <v>2556</v>
      </c>
      <c r="F22" s="253" t="s">
        <v>2557</v>
      </c>
      <c r="G22" s="94" t="s">
        <v>41</v>
      </c>
      <c r="H22" s="94" t="s">
        <v>41</v>
      </c>
      <c r="I22" s="94" t="s">
        <v>41</v>
      </c>
      <c r="J22" s="94" t="s">
        <v>10</v>
      </c>
      <c r="K22" s="94" t="s">
        <v>41</v>
      </c>
      <c r="L22" s="94" t="s">
        <v>41</v>
      </c>
      <c r="M22" s="94" t="s">
        <v>41</v>
      </c>
      <c r="N22" s="94" t="s">
        <v>41</v>
      </c>
      <c r="O22" s="94" t="s">
        <v>41</v>
      </c>
      <c r="P22" s="94" t="s">
        <v>41</v>
      </c>
      <c r="Q22" s="94" t="s">
        <v>41</v>
      </c>
      <c r="R22" s="94" t="s">
        <v>41</v>
      </c>
      <c r="S22" s="94" t="s">
        <v>41</v>
      </c>
      <c r="T22" s="94" t="s">
        <v>41</v>
      </c>
      <c r="U22" s="94" t="s">
        <v>41</v>
      </c>
      <c r="V22" s="94" t="s">
        <v>41</v>
      </c>
      <c r="W22" s="95" t="s">
        <v>23</v>
      </c>
      <c r="X22" s="94" t="s">
        <v>102</v>
      </c>
      <c r="Y22" s="101" t="s">
        <v>2558</v>
      </c>
      <c r="Z22" s="94">
        <v>0</v>
      </c>
      <c r="AA22" s="102">
        <v>0</v>
      </c>
      <c r="AB22" s="102">
        <v>0</v>
      </c>
      <c r="AC22" s="102">
        <v>0</v>
      </c>
    </row>
    <row r="23" spans="1:29" ht="110.25" customHeight="1" x14ac:dyDescent="0.25">
      <c r="A23" s="255" t="s">
        <v>2559</v>
      </c>
      <c r="B23" s="60" t="s">
        <v>2560</v>
      </c>
      <c r="C23" s="179" t="s">
        <v>2554</v>
      </c>
      <c r="D23" s="179" t="s">
        <v>2561</v>
      </c>
      <c r="E23" s="257" t="s">
        <v>2562</v>
      </c>
      <c r="F23" s="253" t="s">
        <v>2563</v>
      </c>
      <c r="G23" s="94" t="s">
        <v>41</v>
      </c>
      <c r="H23" s="94" t="s">
        <v>41</v>
      </c>
      <c r="I23" s="94" t="s">
        <v>41</v>
      </c>
      <c r="J23" s="94" t="s">
        <v>10</v>
      </c>
      <c r="K23" s="94" t="s">
        <v>41</v>
      </c>
      <c r="L23" s="94" t="s">
        <v>41</v>
      </c>
      <c r="M23" s="94" t="s">
        <v>41</v>
      </c>
      <c r="N23" s="94" t="s">
        <v>41</v>
      </c>
      <c r="O23" s="94" t="s">
        <v>41</v>
      </c>
      <c r="P23" s="94" t="s">
        <v>41</v>
      </c>
      <c r="Q23" s="94" t="s">
        <v>41</v>
      </c>
      <c r="R23" s="94" t="s">
        <v>41</v>
      </c>
      <c r="S23" s="94" t="s">
        <v>41</v>
      </c>
      <c r="T23" s="94" t="s">
        <v>41</v>
      </c>
      <c r="U23" s="94" t="s">
        <v>41</v>
      </c>
      <c r="V23" s="94" t="s">
        <v>41</v>
      </c>
      <c r="W23" s="95" t="s">
        <v>41</v>
      </c>
      <c r="X23" s="94">
        <v>0</v>
      </c>
      <c r="Y23" s="101" t="s">
        <v>2564</v>
      </c>
      <c r="Z23" s="94">
        <v>0</v>
      </c>
      <c r="AA23" s="102">
        <v>0</v>
      </c>
      <c r="AB23" s="102">
        <v>0</v>
      </c>
      <c r="AC23" s="102">
        <v>0</v>
      </c>
    </row>
    <row r="24" spans="1:29" ht="117.75" customHeight="1" x14ac:dyDescent="0.25">
      <c r="A24" s="255" t="s">
        <v>2565</v>
      </c>
      <c r="B24" s="60" t="s">
        <v>2566</v>
      </c>
      <c r="C24" s="179" t="s">
        <v>2567</v>
      </c>
      <c r="D24" s="179" t="s">
        <v>2568</v>
      </c>
      <c r="E24" s="257" t="s">
        <v>2569</v>
      </c>
      <c r="F24" s="253" t="s">
        <v>2570</v>
      </c>
      <c r="G24" s="94" t="s">
        <v>41</v>
      </c>
      <c r="H24" s="94" t="s">
        <v>41</v>
      </c>
      <c r="I24" s="94" t="s">
        <v>41</v>
      </c>
      <c r="J24" s="94" t="s">
        <v>10</v>
      </c>
      <c r="K24" s="94" t="s">
        <v>41</v>
      </c>
      <c r="L24" s="94" t="s">
        <v>41</v>
      </c>
      <c r="M24" s="94" t="s">
        <v>41</v>
      </c>
      <c r="N24" s="94" t="s">
        <v>41</v>
      </c>
      <c r="O24" s="94" t="s">
        <v>41</v>
      </c>
      <c r="P24" s="94" t="s">
        <v>41</v>
      </c>
      <c r="Q24" s="94" t="s">
        <v>17</v>
      </c>
      <c r="R24" s="94" t="s">
        <v>41</v>
      </c>
      <c r="S24" s="94" t="s">
        <v>41</v>
      </c>
      <c r="T24" s="94" t="s">
        <v>41</v>
      </c>
      <c r="U24" s="94" t="s">
        <v>41</v>
      </c>
      <c r="V24" s="94" t="s">
        <v>41</v>
      </c>
      <c r="W24" s="95" t="s">
        <v>41</v>
      </c>
      <c r="X24" s="94">
        <v>0</v>
      </c>
      <c r="Y24" s="101" t="s">
        <v>2571</v>
      </c>
      <c r="Z24" s="94">
        <v>0</v>
      </c>
      <c r="AA24" s="102">
        <v>0</v>
      </c>
      <c r="AB24" s="102">
        <v>0</v>
      </c>
      <c r="AC24" s="102">
        <v>0</v>
      </c>
    </row>
    <row r="25" spans="1:29" ht="112.5" customHeight="1" x14ac:dyDescent="0.25">
      <c r="A25" s="255" t="s">
        <v>2572</v>
      </c>
      <c r="B25" s="60" t="s">
        <v>2573</v>
      </c>
      <c r="C25" s="179" t="s">
        <v>2567</v>
      </c>
      <c r="D25" s="179" t="s">
        <v>2568</v>
      </c>
      <c r="E25" s="257" t="s">
        <v>2574</v>
      </c>
      <c r="F25" s="253" t="s">
        <v>2575</v>
      </c>
      <c r="G25" s="94" t="s">
        <v>41</v>
      </c>
      <c r="H25" s="94" t="s">
        <v>41</v>
      </c>
      <c r="I25" s="94" t="s">
        <v>41</v>
      </c>
      <c r="J25" s="94" t="s">
        <v>10</v>
      </c>
      <c r="K25" s="94" t="s">
        <v>41</v>
      </c>
      <c r="L25" s="94" t="s">
        <v>41</v>
      </c>
      <c r="M25" s="94" t="s">
        <v>41</v>
      </c>
      <c r="N25" s="94" t="s">
        <v>41</v>
      </c>
      <c r="O25" s="94" t="s">
        <v>41</v>
      </c>
      <c r="P25" s="94" t="s">
        <v>16</v>
      </c>
      <c r="Q25" s="94" t="s">
        <v>17</v>
      </c>
      <c r="R25" s="94" t="s">
        <v>41</v>
      </c>
      <c r="S25" s="94" t="s">
        <v>41</v>
      </c>
      <c r="T25" s="94" t="s">
        <v>41</v>
      </c>
      <c r="U25" s="94" t="s">
        <v>41</v>
      </c>
      <c r="V25" s="94" t="s">
        <v>41</v>
      </c>
      <c r="W25" s="95" t="s">
        <v>41</v>
      </c>
      <c r="X25" s="94">
        <v>0</v>
      </c>
      <c r="Y25" s="101" t="s">
        <v>2576</v>
      </c>
      <c r="Z25" s="94">
        <v>0</v>
      </c>
      <c r="AA25" s="102">
        <v>0</v>
      </c>
      <c r="AB25" s="102">
        <v>0</v>
      </c>
      <c r="AC25" s="102">
        <v>0</v>
      </c>
    </row>
    <row r="26" spans="1:29" ht="153" customHeight="1" x14ac:dyDescent="0.25">
      <c r="A26" s="255" t="s">
        <v>2577</v>
      </c>
      <c r="B26" s="60" t="s">
        <v>2578</v>
      </c>
      <c r="C26" s="179" t="s">
        <v>2567</v>
      </c>
      <c r="D26" s="179" t="s">
        <v>2568</v>
      </c>
      <c r="E26" s="257" t="s">
        <v>2579</v>
      </c>
      <c r="F26" s="253" t="s">
        <v>2580</v>
      </c>
      <c r="G26" s="94" t="s">
        <v>41</v>
      </c>
      <c r="H26" s="94" t="s">
        <v>41</v>
      </c>
      <c r="I26" s="94" t="s">
        <v>41</v>
      </c>
      <c r="J26" s="94" t="s">
        <v>10</v>
      </c>
      <c r="K26" s="94" t="s">
        <v>41</v>
      </c>
      <c r="L26" s="94" t="s">
        <v>41</v>
      </c>
      <c r="M26" s="94" t="s">
        <v>41</v>
      </c>
      <c r="N26" s="94" t="s">
        <v>41</v>
      </c>
      <c r="O26" s="94" t="s">
        <v>15</v>
      </c>
      <c r="P26" s="94" t="s">
        <v>41</v>
      </c>
      <c r="Q26" s="94" t="s">
        <v>17</v>
      </c>
      <c r="R26" s="94" t="s">
        <v>41</v>
      </c>
      <c r="S26" s="94" t="s">
        <v>41</v>
      </c>
      <c r="T26" s="94" t="s">
        <v>41</v>
      </c>
      <c r="U26" s="94" t="s">
        <v>41</v>
      </c>
      <c r="V26" s="94" t="s">
        <v>41</v>
      </c>
      <c r="W26" s="95" t="s">
        <v>41</v>
      </c>
      <c r="X26" s="94">
        <v>0</v>
      </c>
      <c r="Y26" s="101" t="s">
        <v>2581</v>
      </c>
      <c r="Z26" s="94">
        <v>0</v>
      </c>
      <c r="AA26" s="102">
        <v>0</v>
      </c>
      <c r="AB26" s="102">
        <v>0</v>
      </c>
      <c r="AC26" s="102">
        <v>0</v>
      </c>
    </row>
    <row r="27" spans="1:29" ht="117" customHeight="1" x14ac:dyDescent="0.25">
      <c r="A27" s="255" t="s">
        <v>2582</v>
      </c>
      <c r="B27" s="60" t="s">
        <v>2583</v>
      </c>
      <c r="C27" s="179" t="s">
        <v>2567</v>
      </c>
      <c r="D27" s="179">
        <v>0</v>
      </c>
      <c r="E27" s="257" t="s">
        <v>2584</v>
      </c>
      <c r="F27" s="253" t="s">
        <v>2585</v>
      </c>
      <c r="G27" s="94" t="s">
        <v>41</v>
      </c>
      <c r="H27" s="94" t="s">
        <v>41</v>
      </c>
      <c r="I27" s="94" t="s">
        <v>41</v>
      </c>
      <c r="J27" s="94" t="s">
        <v>10</v>
      </c>
      <c r="K27" s="94" t="s">
        <v>41</v>
      </c>
      <c r="L27" s="94" t="s">
        <v>41</v>
      </c>
      <c r="M27" s="94" t="s">
        <v>41</v>
      </c>
      <c r="N27" s="94" t="s">
        <v>41</v>
      </c>
      <c r="O27" s="94" t="s">
        <v>41</v>
      </c>
      <c r="P27" s="94" t="s">
        <v>41</v>
      </c>
      <c r="Q27" s="94" t="s">
        <v>17</v>
      </c>
      <c r="R27" s="94" t="s">
        <v>41</v>
      </c>
      <c r="S27" s="94" t="s">
        <v>41</v>
      </c>
      <c r="T27" s="94" t="s">
        <v>41</v>
      </c>
      <c r="U27" s="94" t="s">
        <v>21</v>
      </c>
      <c r="V27" s="94" t="s">
        <v>41</v>
      </c>
      <c r="W27" s="95" t="s">
        <v>41</v>
      </c>
      <c r="X27" s="94">
        <v>0</v>
      </c>
      <c r="Y27" s="101" t="s">
        <v>2586</v>
      </c>
      <c r="Z27" s="94">
        <v>0</v>
      </c>
      <c r="AA27" s="102">
        <v>0</v>
      </c>
      <c r="AB27" s="102">
        <v>0</v>
      </c>
      <c r="AC27" s="102">
        <v>0</v>
      </c>
    </row>
    <row r="28" spans="1:29" ht="69" customHeight="1" x14ac:dyDescent="0.25">
      <c r="A28" s="255" t="s">
        <v>2587</v>
      </c>
      <c r="B28" s="60" t="s">
        <v>2588</v>
      </c>
      <c r="C28" s="179" t="s">
        <v>2567</v>
      </c>
      <c r="D28" s="179" t="s">
        <v>2589</v>
      </c>
      <c r="E28" s="257" t="s">
        <v>2590</v>
      </c>
      <c r="F28" s="253" t="s">
        <v>2591</v>
      </c>
      <c r="G28" s="94" t="s">
        <v>41</v>
      </c>
      <c r="H28" s="94" t="s">
        <v>41</v>
      </c>
      <c r="I28" s="94" t="s">
        <v>41</v>
      </c>
      <c r="J28" s="94" t="s">
        <v>10</v>
      </c>
      <c r="K28" s="94" t="s">
        <v>41</v>
      </c>
      <c r="L28" s="94" t="s">
        <v>41</v>
      </c>
      <c r="M28" s="94" t="s">
        <v>41</v>
      </c>
      <c r="N28" s="94" t="s">
        <v>41</v>
      </c>
      <c r="O28" s="94" t="s">
        <v>41</v>
      </c>
      <c r="P28" s="94" t="s">
        <v>41</v>
      </c>
      <c r="Q28" s="94" t="s">
        <v>41</v>
      </c>
      <c r="R28" s="94" t="s">
        <v>41</v>
      </c>
      <c r="S28" s="94" t="s">
        <v>41</v>
      </c>
      <c r="T28" s="94" t="s">
        <v>41</v>
      </c>
      <c r="U28" s="94" t="s">
        <v>41</v>
      </c>
      <c r="V28" s="94" t="s">
        <v>41</v>
      </c>
      <c r="W28" s="95" t="s">
        <v>41</v>
      </c>
      <c r="X28" s="94" t="s">
        <v>102</v>
      </c>
      <c r="Y28" s="101" t="s">
        <v>2592</v>
      </c>
      <c r="Z28" s="94">
        <v>0</v>
      </c>
      <c r="AA28" s="102">
        <v>0</v>
      </c>
      <c r="AB28" s="102">
        <v>0</v>
      </c>
      <c r="AC28" s="102">
        <v>0</v>
      </c>
    </row>
    <row r="29" spans="1:29" ht="100.5" customHeight="1" x14ac:dyDescent="0.25">
      <c r="A29" s="255" t="s">
        <v>2547</v>
      </c>
      <c r="B29" s="60" t="s">
        <v>2548</v>
      </c>
      <c r="C29" s="179" t="s">
        <v>2593</v>
      </c>
      <c r="D29" s="179" t="s">
        <v>2594</v>
      </c>
      <c r="E29" s="257" t="s">
        <v>2595</v>
      </c>
      <c r="F29" s="253" t="s">
        <v>2596</v>
      </c>
      <c r="G29" s="94" t="s">
        <v>41</v>
      </c>
      <c r="H29" s="94" t="s">
        <v>41</v>
      </c>
      <c r="I29" s="94" t="s">
        <v>41</v>
      </c>
      <c r="J29" s="94" t="s">
        <v>10</v>
      </c>
      <c r="K29" s="94" t="s">
        <v>41</v>
      </c>
      <c r="L29" s="94" t="s">
        <v>41</v>
      </c>
      <c r="M29" s="94" t="s">
        <v>41</v>
      </c>
      <c r="N29" s="94" t="s">
        <v>41</v>
      </c>
      <c r="O29" s="94" t="s">
        <v>41</v>
      </c>
      <c r="P29" s="94" t="s">
        <v>41</v>
      </c>
      <c r="Q29" s="94" t="s">
        <v>41</v>
      </c>
      <c r="R29" s="94" t="s">
        <v>18</v>
      </c>
      <c r="S29" s="94" t="s">
        <v>19</v>
      </c>
      <c r="T29" s="94" t="s">
        <v>41</v>
      </c>
      <c r="U29" s="94" t="s">
        <v>21</v>
      </c>
      <c r="V29" s="94" t="s">
        <v>41</v>
      </c>
      <c r="W29" s="95" t="s">
        <v>41</v>
      </c>
      <c r="X29" s="94">
        <v>0</v>
      </c>
      <c r="Y29" s="101" t="s">
        <v>2597</v>
      </c>
      <c r="Z29" s="94">
        <v>0</v>
      </c>
      <c r="AA29" s="102">
        <v>0</v>
      </c>
      <c r="AB29" s="102">
        <v>0</v>
      </c>
      <c r="AC29" s="102">
        <v>0</v>
      </c>
    </row>
    <row r="30" spans="1:29" ht="87.75" customHeight="1" x14ac:dyDescent="0.25">
      <c r="A30" s="255" t="s">
        <v>2577</v>
      </c>
      <c r="B30" s="60" t="s">
        <v>2578</v>
      </c>
      <c r="C30" s="179" t="s">
        <v>2593</v>
      </c>
      <c r="D30" s="179" t="s">
        <v>2594</v>
      </c>
      <c r="E30" s="257" t="s">
        <v>2598</v>
      </c>
      <c r="F30" s="253" t="s">
        <v>2599</v>
      </c>
      <c r="G30" s="94" t="s">
        <v>41</v>
      </c>
      <c r="H30" s="94" t="s">
        <v>41</v>
      </c>
      <c r="I30" s="94" t="s">
        <v>41</v>
      </c>
      <c r="J30" s="94" t="s">
        <v>10</v>
      </c>
      <c r="K30" s="94" t="s">
        <v>41</v>
      </c>
      <c r="L30" s="94" t="s">
        <v>41</v>
      </c>
      <c r="M30" s="94" t="s">
        <v>41</v>
      </c>
      <c r="N30" s="94" t="s">
        <v>41</v>
      </c>
      <c r="O30" s="94" t="s">
        <v>41</v>
      </c>
      <c r="P30" s="94" t="s">
        <v>41</v>
      </c>
      <c r="Q30" s="94" t="s">
        <v>17</v>
      </c>
      <c r="R30" s="94" t="s">
        <v>41</v>
      </c>
      <c r="S30" s="94" t="s">
        <v>41</v>
      </c>
      <c r="T30" s="94" t="s">
        <v>41</v>
      </c>
      <c r="U30" s="94" t="s">
        <v>41</v>
      </c>
      <c r="V30" s="94" t="s">
        <v>41</v>
      </c>
      <c r="W30" s="95" t="s">
        <v>41</v>
      </c>
      <c r="X30" s="94">
        <v>0</v>
      </c>
      <c r="Y30" s="101" t="s">
        <v>2600</v>
      </c>
      <c r="Z30" s="94">
        <v>0</v>
      </c>
      <c r="AA30" s="102">
        <v>0</v>
      </c>
      <c r="AB30" s="102">
        <v>0</v>
      </c>
      <c r="AC30" s="102">
        <v>0</v>
      </c>
    </row>
    <row r="31" spans="1:29" ht="56.25" customHeight="1" x14ac:dyDescent="0.25">
      <c r="A31" s="255" t="s">
        <v>2577</v>
      </c>
      <c r="B31" s="60" t="s">
        <v>2573</v>
      </c>
      <c r="C31" s="179" t="s">
        <v>2593</v>
      </c>
      <c r="D31" s="179" t="s">
        <v>2594</v>
      </c>
      <c r="E31" s="257" t="s">
        <v>2601</v>
      </c>
      <c r="F31" s="253" t="s">
        <v>2602</v>
      </c>
      <c r="G31" s="94" t="s">
        <v>41</v>
      </c>
      <c r="H31" s="94" t="s">
        <v>41</v>
      </c>
      <c r="I31" s="94" t="s">
        <v>41</v>
      </c>
      <c r="J31" s="94" t="s">
        <v>10</v>
      </c>
      <c r="K31" s="94" t="s">
        <v>41</v>
      </c>
      <c r="L31" s="94" t="s">
        <v>41</v>
      </c>
      <c r="M31" s="94" t="s">
        <v>41</v>
      </c>
      <c r="N31" s="94" t="s">
        <v>41</v>
      </c>
      <c r="O31" s="94" t="s">
        <v>41</v>
      </c>
      <c r="P31" s="94" t="s">
        <v>16</v>
      </c>
      <c r="Q31" s="94" t="s">
        <v>17</v>
      </c>
      <c r="R31" s="94" t="s">
        <v>41</v>
      </c>
      <c r="S31" s="94" t="s">
        <v>41</v>
      </c>
      <c r="T31" s="94" t="s">
        <v>41</v>
      </c>
      <c r="U31" s="94" t="s">
        <v>41</v>
      </c>
      <c r="V31" s="94" t="s">
        <v>41</v>
      </c>
      <c r="W31" s="95" t="s">
        <v>41</v>
      </c>
      <c r="X31" s="94">
        <v>0</v>
      </c>
      <c r="Y31" s="101" t="s">
        <v>2603</v>
      </c>
      <c r="Z31" s="94">
        <v>0</v>
      </c>
      <c r="AA31" s="102">
        <v>0</v>
      </c>
      <c r="AB31" s="102">
        <v>0</v>
      </c>
      <c r="AC31" s="102">
        <v>0</v>
      </c>
    </row>
    <row r="32" spans="1:29" ht="134.25" customHeight="1" x14ac:dyDescent="0.25">
      <c r="A32" s="255" t="s">
        <v>2604</v>
      </c>
      <c r="B32" s="60" t="s">
        <v>2605</v>
      </c>
      <c r="C32" s="179" t="s">
        <v>2606</v>
      </c>
      <c r="D32" s="179" t="s">
        <v>2607</v>
      </c>
      <c r="E32" s="257" t="s">
        <v>2608</v>
      </c>
      <c r="F32" s="253" t="s">
        <v>2609</v>
      </c>
      <c r="G32" s="94" t="s">
        <v>7</v>
      </c>
      <c r="H32" s="94" t="s">
        <v>41</v>
      </c>
      <c r="I32" s="94" t="s">
        <v>41</v>
      </c>
      <c r="J32" s="94" t="s">
        <v>10</v>
      </c>
      <c r="K32" s="94" t="s">
        <v>41</v>
      </c>
      <c r="L32" s="94" t="s">
        <v>41</v>
      </c>
      <c r="M32" s="94" t="s">
        <v>41</v>
      </c>
      <c r="N32" s="94" t="s">
        <v>41</v>
      </c>
      <c r="O32" s="94" t="s">
        <v>41</v>
      </c>
      <c r="P32" s="94" t="s">
        <v>41</v>
      </c>
      <c r="Q32" s="94" t="s">
        <v>17</v>
      </c>
      <c r="R32" s="94" t="s">
        <v>41</v>
      </c>
      <c r="S32" s="94" t="s">
        <v>19</v>
      </c>
      <c r="T32" s="94" t="s">
        <v>41</v>
      </c>
      <c r="U32" s="94" t="s">
        <v>21</v>
      </c>
      <c r="V32" s="94" t="s">
        <v>41</v>
      </c>
      <c r="W32" s="95" t="s">
        <v>41</v>
      </c>
      <c r="X32" s="94">
        <v>0</v>
      </c>
      <c r="Y32" s="101" t="s">
        <v>2610</v>
      </c>
      <c r="Z32" s="94">
        <v>0</v>
      </c>
      <c r="AA32" s="102">
        <v>0</v>
      </c>
      <c r="AB32" s="102">
        <v>0</v>
      </c>
      <c r="AC32" s="102">
        <v>0</v>
      </c>
    </row>
    <row r="33" spans="1:29" ht="144" customHeight="1" x14ac:dyDescent="0.25">
      <c r="A33" s="255" t="s">
        <v>2611</v>
      </c>
      <c r="B33" s="60" t="s">
        <v>49</v>
      </c>
      <c r="C33" s="179" t="s">
        <v>2606</v>
      </c>
      <c r="D33" s="179" t="s">
        <v>2612</v>
      </c>
      <c r="E33" s="257" t="s">
        <v>2613</v>
      </c>
      <c r="F33" s="253" t="s">
        <v>2614</v>
      </c>
      <c r="G33" s="94" t="s">
        <v>41</v>
      </c>
      <c r="H33" s="94" t="s">
        <v>41</v>
      </c>
      <c r="I33" s="94" t="s">
        <v>41</v>
      </c>
      <c r="J33" s="94" t="s">
        <v>10</v>
      </c>
      <c r="K33" s="94" t="s">
        <v>41</v>
      </c>
      <c r="L33" s="94" t="s">
        <v>41</v>
      </c>
      <c r="M33" s="94" t="s">
        <v>41</v>
      </c>
      <c r="N33" s="94" t="s">
        <v>41</v>
      </c>
      <c r="O33" s="94" t="s">
        <v>41</v>
      </c>
      <c r="P33" s="94" t="s">
        <v>41</v>
      </c>
      <c r="Q33" s="94" t="s">
        <v>17</v>
      </c>
      <c r="R33" s="94" t="s">
        <v>41</v>
      </c>
      <c r="S33" s="94" t="s">
        <v>19</v>
      </c>
      <c r="T33" s="94" t="s">
        <v>41</v>
      </c>
      <c r="U33" s="94" t="s">
        <v>41</v>
      </c>
      <c r="V33" s="94" t="s">
        <v>41</v>
      </c>
      <c r="W33" s="95" t="s">
        <v>41</v>
      </c>
      <c r="X33" s="94">
        <v>0</v>
      </c>
      <c r="Y33" s="103" t="s">
        <v>2615</v>
      </c>
      <c r="Z33" s="94">
        <v>0</v>
      </c>
      <c r="AA33" s="102">
        <v>0</v>
      </c>
      <c r="AB33" s="102">
        <v>0</v>
      </c>
      <c r="AC33" s="102">
        <v>0</v>
      </c>
    </row>
    <row r="34" spans="1:29" ht="185.25" customHeight="1" x14ac:dyDescent="0.25">
      <c r="A34" s="255" t="s">
        <v>2616</v>
      </c>
      <c r="B34" s="60" t="s">
        <v>2617</v>
      </c>
      <c r="C34" s="179" t="s">
        <v>2606</v>
      </c>
      <c r="D34" s="179" t="s">
        <v>2618</v>
      </c>
      <c r="E34" s="257" t="s">
        <v>2619</v>
      </c>
      <c r="F34" s="253" t="s">
        <v>2620</v>
      </c>
      <c r="G34" s="94" t="s">
        <v>7</v>
      </c>
      <c r="H34" s="94" t="s">
        <v>41</v>
      </c>
      <c r="I34" s="94" t="s">
        <v>41</v>
      </c>
      <c r="J34" s="94" t="s">
        <v>10</v>
      </c>
      <c r="K34" s="94" t="s">
        <v>41</v>
      </c>
      <c r="L34" s="94" t="s">
        <v>41</v>
      </c>
      <c r="M34" s="94" t="s">
        <v>41</v>
      </c>
      <c r="N34" s="94" t="s">
        <v>41</v>
      </c>
      <c r="O34" s="94" t="s">
        <v>41</v>
      </c>
      <c r="P34" s="94" t="s">
        <v>41</v>
      </c>
      <c r="Q34" s="94" t="s">
        <v>17</v>
      </c>
      <c r="R34" s="94" t="s">
        <v>18</v>
      </c>
      <c r="S34" s="94" t="s">
        <v>19</v>
      </c>
      <c r="T34" s="94" t="s">
        <v>41</v>
      </c>
      <c r="U34" s="94" t="s">
        <v>41</v>
      </c>
      <c r="V34" s="94" t="s">
        <v>41</v>
      </c>
      <c r="W34" s="95" t="s">
        <v>41</v>
      </c>
      <c r="X34" s="94">
        <v>0</v>
      </c>
      <c r="Y34" s="101" t="s">
        <v>2621</v>
      </c>
      <c r="Z34" s="94">
        <v>0</v>
      </c>
      <c r="AA34" s="102">
        <v>0</v>
      </c>
      <c r="AB34" s="102">
        <v>0</v>
      </c>
      <c r="AC34" s="102">
        <v>0</v>
      </c>
    </row>
    <row r="35" spans="1:29" ht="27.6" x14ac:dyDescent="0.25">
      <c r="A35" s="255" t="s">
        <v>2622</v>
      </c>
      <c r="B35" s="60" t="s">
        <v>2623</v>
      </c>
      <c r="C35" s="179" t="s">
        <v>2624</v>
      </c>
      <c r="D35" s="179" t="s">
        <v>2625</v>
      </c>
      <c r="E35" s="257"/>
      <c r="F35" s="253"/>
      <c r="G35" s="94" t="s">
        <v>41</v>
      </c>
      <c r="H35" s="94" t="s">
        <v>41</v>
      </c>
      <c r="I35" s="94" t="s">
        <v>41</v>
      </c>
      <c r="J35" s="94" t="s">
        <v>10</v>
      </c>
      <c r="K35" s="94" t="s">
        <v>41</v>
      </c>
      <c r="L35" s="94" t="s">
        <v>41</v>
      </c>
      <c r="M35" s="94" t="s">
        <v>41</v>
      </c>
      <c r="N35" s="94" t="s">
        <v>41</v>
      </c>
      <c r="O35" s="94" t="s">
        <v>15</v>
      </c>
      <c r="P35" s="94" t="s">
        <v>41</v>
      </c>
      <c r="Q35" s="94" t="s">
        <v>17</v>
      </c>
      <c r="R35" s="94" t="s">
        <v>41</v>
      </c>
      <c r="S35" s="94" t="s">
        <v>19</v>
      </c>
      <c r="T35" s="94" t="s">
        <v>41</v>
      </c>
      <c r="U35" s="94" t="s">
        <v>41</v>
      </c>
      <c r="V35" s="94" t="s">
        <v>41</v>
      </c>
      <c r="W35" s="95" t="s">
        <v>41</v>
      </c>
      <c r="X35" s="94">
        <v>0</v>
      </c>
      <c r="Y35" s="101"/>
      <c r="Z35" s="94"/>
      <c r="AA35" s="102"/>
      <c r="AB35" s="102"/>
      <c r="AC35" s="102"/>
    </row>
    <row r="36" spans="1:29" ht="27.6" x14ac:dyDescent="0.25">
      <c r="A36" s="255" t="s">
        <v>2626</v>
      </c>
      <c r="B36" s="60" t="s">
        <v>2627</v>
      </c>
      <c r="C36" s="179" t="s">
        <v>2624</v>
      </c>
      <c r="D36" s="179" t="s">
        <v>2628</v>
      </c>
      <c r="E36" s="257"/>
      <c r="F36" s="253"/>
      <c r="G36" s="94" t="s">
        <v>41</v>
      </c>
      <c r="H36" s="94" t="s">
        <v>41</v>
      </c>
      <c r="I36" s="94" t="s">
        <v>41</v>
      </c>
      <c r="J36" s="94" t="s">
        <v>10</v>
      </c>
      <c r="K36" s="94" t="s">
        <v>41</v>
      </c>
      <c r="L36" s="94" t="s">
        <v>41</v>
      </c>
      <c r="M36" s="94" t="s">
        <v>41</v>
      </c>
      <c r="N36" s="94" t="s">
        <v>41</v>
      </c>
      <c r="O36" s="94" t="s">
        <v>41</v>
      </c>
      <c r="P36" s="94" t="s">
        <v>41</v>
      </c>
      <c r="Q36" s="94" t="s">
        <v>17</v>
      </c>
      <c r="R36" s="94" t="s">
        <v>41</v>
      </c>
      <c r="S36" s="94" t="s">
        <v>19</v>
      </c>
      <c r="T36" s="94" t="s">
        <v>41</v>
      </c>
      <c r="U36" s="94" t="s">
        <v>41</v>
      </c>
      <c r="V36" s="94" t="s">
        <v>41</v>
      </c>
      <c r="W36" s="95" t="s">
        <v>41</v>
      </c>
      <c r="X36" s="94">
        <v>0</v>
      </c>
      <c r="Y36" s="101"/>
      <c r="Z36" s="94"/>
      <c r="AA36" s="102"/>
      <c r="AB36" s="102"/>
      <c r="AC36" s="102"/>
    </row>
    <row r="37" spans="1:29" ht="27.6" x14ac:dyDescent="0.25">
      <c r="A37" s="255" t="s">
        <v>61</v>
      </c>
      <c r="B37" s="60" t="s">
        <v>2629</v>
      </c>
      <c r="C37" s="179" t="s">
        <v>2624</v>
      </c>
      <c r="D37" s="179" t="s">
        <v>2628</v>
      </c>
      <c r="E37" s="257"/>
      <c r="F37" s="253"/>
      <c r="G37" s="94" t="s">
        <v>41</v>
      </c>
      <c r="H37" s="94" t="s">
        <v>41</v>
      </c>
      <c r="I37" s="94" t="s">
        <v>41</v>
      </c>
      <c r="J37" s="94" t="s">
        <v>10</v>
      </c>
      <c r="K37" s="94" t="s">
        <v>41</v>
      </c>
      <c r="L37" s="94" t="s">
        <v>41</v>
      </c>
      <c r="M37" s="94" t="s">
        <v>41</v>
      </c>
      <c r="N37" s="94" t="s">
        <v>41</v>
      </c>
      <c r="O37" s="94" t="s">
        <v>41</v>
      </c>
      <c r="P37" s="94" t="s">
        <v>41</v>
      </c>
      <c r="Q37" s="94" t="s">
        <v>17</v>
      </c>
      <c r="R37" s="94" t="s">
        <v>41</v>
      </c>
      <c r="S37" s="94" t="s">
        <v>19</v>
      </c>
      <c r="T37" s="94" t="s">
        <v>41</v>
      </c>
      <c r="U37" s="94" t="s">
        <v>41</v>
      </c>
      <c r="V37" s="94" t="s">
        <v>41</v>
      </c>
      <c r="W37" s="95" t="s">
        <v>41</v>
      </c>
      <c r="X37" s="94">
        <v>0</v>
      </c>
      <c r="Y37" s="101"/>
      <c r="Z37" s="94"/>
      <c r="AA37" s="102"/>
      <c r="AB37" s="102"/>
      <c r="AC37" s="102"/>
    </row>
    <row r="38" spans="1:29" ht="52.8" x14ac:dyDescent="0.25">
      <c r="A38" s="255" t="s">
        <v>2623</v>
      </c>
      <c r="B38" s="60" t="s">
        <v>2630</v>
      </c>
      <c r="C38" s="179" t="s">
        <v>2624</v>
      </c>
      <c r="D38" s="179" t="s">
        <v>2628</v>
      </c>
      <c r="E38" s="257"/>
      <c r="F38" s="253"/>
      <c r="G38" s="94" t="s">
        <v>41</v>
      </c>
      <c r="H38" s="94" t="s">
        <v>41</v>
      </c>
      <c r="I38" s="94" t="s">
        <v>41</v>
      </c>
      <c r="J38" s="94" t="s">
        <v>10</v>
      </c>
      <c r="K38" s="94" t="s">
        <v>41</v>
      </c>
      <c r="L38" s="94" t="s">
        <v>41</v>
      </c>
      <c r="M38" s="94" t="s">
        <v>41</v>
      </c>
      <c r="N38" s="94" t="s">
        <v>41</v>
      </c>
      <c r="O38" s="94" t="s">
        <v>41</v>
      </c>
      <c r="P38" s="94" t="s">
        <v>41</v>
      </c>
      <c r="Q38" s="94" t="s">
        <v>17</v>
      </c>
      <c r="R38" s="94" t="s">
        <v>41</v>
      </c>
      <c r="S38" s="94" t="s">
        <v>19</v>
      </c>
      <c r="T38" s="94" t="s">
        <v>41</v>
      </c>
      <c r="U38" s="94" t="s">
        <v>41</v>
      </c>
      <c r="V38" s="94" t="s">
        <v>41</v>
      </c>
      <c r="W38" s="95" t="s">
        <v>23</v>
      </c>
      <c r="X38" s="94">
        <v>0</v>
      </c>
      <c r="Y38" s="101"/>
      <c r="Z38" s="94"/>
      <c r="AA38" s="102"/>
      <c r="AB38" s="102"/>
      <c r="AC38" s="102"/>
    </row>
    <row r="39" spans="1:29" ht="52.8" x14ac:dyDescent="0.25">
      <c r="A39" s="255" t="s">
        <v>2631</v>
      </c>
      <c r="B39" s="60" t="s">
        <v>2632</v>
      </c>
      <c r="C39" s="179" t="s">
        <v>2624</v>
      </c>
      <c r="D39" s="179" t="s">
        <v>2633</v>
      </c>
      <c r="E39" s="257"/>
      <c r="F39" s="253"/>
      <c r="G39" s="94" t="s">
        <v>41</v>
      </c>
      <c r="H39" s="94" t="s">
        <v>41</v>
      </c>
      <c r="I39" s="94" t="s">
        <v>41</v>
      </c>
      <c r="J39" s="94" t="s">
        <v>10</v>
      </c>
      <c r="K39" s="94" t="s">
        <v>41</v>
      </c>
      <c r="L39" s="94" t="s">
        <v>41</v>
      </c>
      <c r="M39" s="94" t="s">
        <v>41</v>
      </c>
      <c r="N39" s="94" t="s">
        <v>41</v>
      </c>
      <c r="O39" s="94" t="s">
        <v>41</v>
      </c>
      <c r="P39" s="94" t="s">
        <v>41</v>
      </c>
      <c r="Q39" s="94" t="s">
        <v>17</v>
      </c>
      <c r="R39" s="94" t="s">
        <v>41</v>
      </c>
      <c r="S39" s="94" t="s">
        <v>19</v>
      </c>
      <c r="T39" s="94" t="s">
        <v>41</v>
      </c>
      <c r="U39" s="94" t="s">
        <v>41</v>
      </c>
      <c r="V39" s="94" t="s">
        <v>41</v>
      </c>
      <c r="W39" s="95" t="s">
        <v>23</v>
      </c>
      <c r="X39" s="94">
        <v>0</v>
      </c>
      <c r="Y39" s="101"/>
      <c r="Z39" s="94"/>
      <c r="AA39" s="102"/>
      <c r="AB39" s="102"/>
      <c r="AC39" s="102"/>
    </row>
    <row r="40" spans="1:29" ht="13.8" x14ac:dyDescent="0.25">
      <c r="A40" s="255" t="s">
        <v>2454</v>
      </c>
      <c r="B40" s="60" t="s">
        <v>2578</v>
      </c>
      <c r="C40" s="179" t="s">
        <v>2634</v>
      </c>
      <c r="D40" s="179" t="s">
        <v>2635</v>
      </c>
      <c r="E40" s="257"/>
      <c r="F40" s="52"/>
      <c r="G40" s="94" t="s">
        <v>41</v>
      </c>
      <c r="H40" s="94" t="s">
        <v>41</v>
      </c>
      <c r="I40" s="94" t="s">
        <v>41</v>
      </c>
      <c r="J40" s="94" t="s">
        <v>10</v>
      </c>
      <c r="K40" s="94" t="s">
        <v>41</v>
      </c>
      <c r="L40" s="94" t="s">
        <v>41</v>
      </c>
      <c r="M40" s="94" t="s">
        <v>41</v>
      </c>
      <c r="N40" s="94" t="s">
        <v>41</v>
      </c>
      <c r="O40" s="94" t="s">
        <v>41</v>
      </c>
      <c r="P40" s="94" t="s">
        <v>41</v>
      </c>
      <c r="Q40" s="94" t="s">
        <v>17</v>
      </c>
      <c r="R40" s="94" t="s">
        <v>41</v>
      </c>
      <c r="S40" s="94" t="s">
        <v>41</v>
      </c>
      <c r="T40" s="94" t="s">
        <v>41</v>
      </c>
      <c r="U40" s="94" t="s">
        <v>41</v>
      </c>
      <c r="V40" s="94" t="s">
        <v>41</v>
      </c>
      <c r="W40" s="95" t="s">
        <v>41</v>
      </c>
      <c r="X40" s="94">
        <v>0</v>
      </c>
      <c r="Y40" s="101"/>
      <c r="Z40" s="94"/>
      <c r="AA40" s="102"/>
      <c r="AB40" s="102"/>
      <c r="AC40" s="102"/>
    </row>
    <row r="41" spans="1:29" ht="13.8" x14ac:dyDescent="0.25">
      <c r="A41" s="255" t="s">
        <v>2454</v>
      </c>
      <c r="B41" s="60" t="s">
        <v>2573</v>
      </c>
      <c r="C41" s="179" t="s">
        <v>2634</v>
      </c>
      <c r="D41" s="179" t="s">
        <v>2636</v>
      </c>
      <c r="E41" s="257"/>
      <c r="F41" s="52"/>
      <c r="G41" s="94" t="s">
        <v>41</v>
      </c>
      <c r="H41" s="94" t="s">
        <v>41</v>
      </c>
      <c r="I41" s="94" t="s">
        <v>41</v>
      </c>
      <c r="J41" s="94" t="s">
        <v>10</v>
      </c>
      <c r="K41" s="94" t="s">
        <v>41</v>
      </c>
      <c r="L41" s="94" t="s">
        <v>41</v>
      </c>
      <c r="M41" s="94" t="s">
        <v>41</v>
      </c>
      <c r="N41" s="94" t="s">
        <v>41</v>
      </c>
      <c r="O41" s="94" t="s">
        <v>41</v>
      </c>
      <c r="P41" s="94" t="s">
        <v>41</v>
      </c>
      <c r="Q41" s="94" t="s">
        <v>17</v>
      </c>
      <c r="R41" s="94" t="s">
        <v>41</v>
      </c>
      <c r="S41" s="94" t="s">
        <v>41</v>
      </c>
      <c r="T41" s="94" t="s">
        <v>41</v>
      </c>
      <c r="U41" s="94" t="s">
        <v>41</v>
      </c>
      <c r="V41" s="94" t="s">
        <v>41</v>
      </c>
      <c r="W41" s="95" t="s">
        <v>41</v>
      </c>
      <c r="X41" s="94">
        <v>0</v>
      </c>
      <c r="Y41" s="101"/>
      <c r="Z41" s="94"/>
      <c r="AA41" s="102"/>
      <c r="AB41" s="102"/>
      <c r="AC41" s="102"/>
    </row>
    <row r="42" spans="1:29" ht="184.8" x14ac:dyDescent="0.25">
      <c r="A42" s="285" t="s">
        <v>48</v>
      </c>
      <c r="B42" s="70" t="s">
        <v>49</v>
      </c>
      <c r="C42" s="286" t="s">
        <v>50</v>
      </c>
      <c r="D42" s="179" t="s">
        <v>51</v>
      </c>
      <c r="E42" s="179" t="s">
        <v>52</v>
      </c>
      <c r="F42" s="287" t="s">
        <v>53</v>
      </c>
      <c r="G42" s="288" t="s">
        <v>41</v>
      </c>
      <c r="H42" s="289" t="s">
        <v>41</v>
      </c>
      <c r="I42" s="289" t="s">
        <v>41</v>
      </c>
      <c r="J42" s="289" t="s">
        <v>10</v>
      </c>
      <c r="K42" s="289" t="s">
        <v>41</v>
      </c>
      <c r="L42" s="289" t="s">
        <v>41</v>
      </c>
      <c r="M42" s="289" t="s">
        <v>41</v>
      </c>
      <c r="N42" s="289" t="s">
        <v>41</v>
      </c>
      <c r="O42" s="289" t="s">
        <v>41</v>
      </c>
      <c r="P42" s="289" t="s">
        <v>41</v>
      </c>
      <c r="Q42" s="289" t="s">
        <v>17</v>
      </c>
      <c r="R42" s="289" t="s">
        <v>41</v>
      </c>
      <c r="S42" s="289" t="s">
        <v>19</v>
      </c>
      <c r="T42" s="289" t="s">
        <v>41</v>
      </c>
      <c r="U42" s="289" t="s">
        <v>41</v>
      </c>
      <c r="V42" s="289" t="s">
        <v>41</v>
      </c>
      <c r="W42" s="290" t="s">
        <v>41</v>
      </c>
      <c r="X42" s="94"/>
      <c r="Y42" s="283" t="s">
        <v>54</v>
      </c>
      <c r="Z42" s="94"/>
      <c r="AA42" s="102"/>
      <c r="AB42" s="102"/>
      <c r="AC42" s="102"/>
    </row>
    <row r="43" spans="1:29" ht="170.25" customHeight="1" x14ac:dyDescent="0.25">
      <c r="A43" s="285" t="s">
        <v>55</v>
      </c>
      <c r="B43" s="70" t="s">
        <v>56</v>
      </c>
      <c r="C43" s="286" t="s">
        <v>50</v>
      </c>
      <c r="D43" s="179" t="s">
        <v>57</v>
      </c>
      <c r="E43" s="179" t="s">
        <v>58</v>
      </c>
      <c r="F43" s="287" t="s">
        <v>59</v>
      </c>
      <c r="G43" s="288" t="s">
        <v>41</v>
      </c>
      <c r="H43" s="289" t="s">
        <v>41</v>
      </c>
      <c r="I43" s="289" t="s">
        <v>9</v>
      </c>
      <c r="J43" s="289" t="s">
        <v>10</v>
      </c>
      <c r="K43" s="289" t="s">
        <v>41</v>
      </c>
      <c r="L43" s="289" t="s">
        <v>41</v>
      </c>
      <c r="M43" s="289" t="s">
        <v>41</v>
      </c>
      <c r="N43" s="289" t="s">
        <v>41</v>
      </c>
      <c r="O43" s="289" t="s">
        <v>41</v>
      </c>
      <c r="P43" s="289" t="s">
        <v>41</v>
      </c>
      <c r="Q43" s="289" t="s">
        <v>17</v>
      </c>
      <c r="R43" s="289" t="s">
        <v>41</v>
      </c>
      <c r="S43" s="289" t="s">
        <v>19</v>
      </c>
      <c r="T43" s="289" t="s">
        <v>41</v>
      </c>
      <c r="U43" s="289" t="s">
        <v>21</v>
      </c>
      <c r="V43" s="289" t="s">
        <v>41</v>
      </c>
      <c r="W43" s="290" t="s">
        <v>41</v>
      </c>
      <c r="X43" s="94"/>
      <c r="Y43" s="283" t="s">
        <v>60</v>
      </c>
      <c r="Z43" s="94"/>
      <c r="AA43" s="102"/>
      <c r="AB43" s="102"/>
      <c r="AC43" s="102"/>
    </row>
    <row r="44" spans="1:29" ht="171.6" x14ac:dyDescent="0.25">
      <c r="A44" s="255" t="s">
        <v>61</v>
      </c>
      <c r="B44" s="60" t="s">
        <v>62</v>
      </c>
      <c r="C44" s="179" t="s">
        <v>63</v>
      </c>
      <c r="D44" s="179" t="s">
        <v>64</v>
      </c>
      <c r="E44" s="179" t="s">
        <v>65</v>
      </c>
      <c r="F44" s="287" t="s">
        <v>66</v>
      </c>
      <c r="G44" s="94" t="s">
        <v>41</v>
      </c>
      <c r="H44" s="94" t="s">
        <v>41</v>
      </c>
      <c r="I44" s="94" t="s">
        <v>41</v>
      </c>
      <c r="J44" s="94" t="s">
        <v>10</v>
      </c>
      <c r="K44" s="94" t="s">
        <v>41</v>
      </c>
      <c r="L44" s="94" t="s">
        <v>41</v>
      </c>
      <c r="M44" s="94" t="s">
        <v>41</v>
      </c>
      <c r="N44" s="94" t="s">
        <v>41</v>
      </c>
      <c r="O44" s="94" t="s">
        <v>41</v>
      </c>
      <c r="P44" s="94" t="s">
        <v>41</v>
      </c>
      <c r="Q44" s="94" t="s">
        <v>17</v>
      </c>
      <c r="R44" s="94" t="s">
        <v>41</v>
      </c>
      <c r="S44" s="94" t="s">
        <v>19</v>
      </c>
      <c r="T44" s="94" t="s">
        <v>41</v>
      </c>
      <c r="U44" s="94" t="s">
        <v>41</v>
      </c>
      <c r="V44" s="94" t="s">
        <v>41</v>
      </c>
      <c r="W44" s="95" t="s">
        <v>41</v>
      </c>
      <c r="X44" s="94"/>
      <c r="Y44" s="291" t="s">
        <v>67</v>
      </c>
      <c r="Z44" s="94"/>
      <c r="AA44" s="102"/>
      <c r="AB44" s="102"/>
      <c r="AC44" s="102"/>
    </row>
    <row r="45" spans="1:29" ht="132" x14ac:dyDescent="0.25">
      <c r="A45" s="255" t="s">
        <v>68</v>
      </c>
      <c r="B45" s="60" t="s">
        <v>69</v>
      </c>
      <c r="C45" s="179" t="s">
        <v>63</v>
      </c>
      <c r="D45" s="179" t="s">
        <v>70</v>
      </c>
      <c r="E45" s="179" t="s">
        <v>71</v>
      </c>
      <c r="F45" s="287" t="s">
        <v>72</v>
      </c>
      <c r="G45" s="94" t="s">
        <v>41</v>
      </c>
      <c r="H45" s="94" t="s">
        <v>41</v>
      </c>
      <c r="I45" s="94" t="s">
        <v>41</v>
      </c>
      <c r="J45" s="94" t="s">
        <v>10</v>
      </c>
      <c r="K45" s="94" t="s">
        <v>41</v>
      </c>
      <c r="L45" s="94" t="s">
        <v>41</v>
      </c>
      <c r="M45" s="94" t="s">
        <v>41</v>
      </c>
      <c r="N45" s="94" t="s">
        <v>41</v>
      </c>
      <c r="O45" s="94" t="s">
        <v>41</v>
      </c>
      <c r="P45" s="94" t="s">
        <v>41</v>
      </c>
      <c r="Q45" s="94" t="s">
        <v>17</v>
      </c>
      <c r="R45" s="94" t="s">
        <v>18</v>
      </c>
      <c r="S45" s="94" t="s">
        <v>19</v>
      </c>
      <c r="T45" s="94" t="s">
        <v>41</v>
      </c>
      <c r="U45" s="94" t="s">
        <v>41</v>
      </c>
      <c r="V45" s="94" t="s">
        <v>41</v>
      </c>
      <c r="W45" s="95" t="s">
        <v>41</v>
      </c>
      <c r="X45" s="94"/>
      <c r="Y45" s="291" t="s">
        <v>73</v>
      </c>
      <c r="Z45" s="94"/>
      <c r="AA45" s="102"/>
      <c r="AB45" s="102"/>
      <c r="AC45" s="102"/>
    </row>
    <row r="46" spans="1:29" ht="118.8" x14ac:dyDescent="0.25">
      <c r="A46" s="255" t="s">
        <v>74</v>
      </c>
      <c r="B46" s="60" t="s">
        <v>75</v>
      </c>
      <c r="C46" s="179" t="s">
        <v>63</v>
      </c>
      <c r="D46" s="179" t="s">
        <v>76</v>
      </c>
      <c r="E46" s="179" t="s">
        <v>77</v>
      </c>
      <c r="F46" s="287" t="s">
        <v>78</v>
      </c>
      <c r="G46" s="94" t="s">
        <v>41</v>
      </c>
      <c r="H46" s="94" t="s">
        <v>41</v>
      </c>
      <c r="I46" s="94" t="s">
        <v>9</v>
      </c>
      <c r="J46" s="94" t="s">
        <v>10</v>
      </c>
      <c r="K46" s="94" t="s">
        <v>41</v>
      </c>
      <c r="L46" s="94" t="s">
        <v>41</v>
      </c>
      <c r="M46" s="94" t="s">
        <v>41</v>
      </c>
      <c r="N46" s="94" t="s">
        <v>41</v>
      </c>
      <c r="O46" s="94" t="s">
        <v>41</v>
      </c>
      <c r="P46" s="94" t="s">
        <v>41</v>
      </c>
      <c r="Q46" s="94" t="s">
        <v>17</v>
      </c>
      <c r="R46" s="94" t="s">
        <v>41</v>
      </c>
      <c r="S46" s="94" t="s">
        <v>41</v>
      </c>
      <c r="T46" s="94" t="s">
        <v>41</v>
      </c>
      <c r="U46" s="94" t="s">
        <v>41</v>
      </c>
      <c r="V46" s="94" t="s">
        <v>41</v>
      </c>
      <c r="W46" s="95" t="s">
        <v>41</v>
      </c>
      <c r="X46" s="94"/>
      <c r="Y46" s="291" t="s">
        <v>79</v>
      </c>
      <c r="Z46" s="94"/>
      <c r="AA46" s="102"/>
      <c r="AB46" s="102"/>
      <c r="AC46" s="102"/>
    </row>
    <row r="47" spans="1:29" ht="82.8" x14ac:dyDescent="0.25">
      <c r="A47" s="255" t="s">
        <v>80</v>
      </c>
      <c r="B47" s="60" t="s">
        <v>81</v>
      </c>
      <c r="C47" s="179" t="s">
        <v>82</v>
      </c>
      <c r="D47" s="179" t="s">
        <v>83</v>
      </c>
      <c r="E47" s="284" t="s">
        <v>84</v>
      </c>
      <c r="F47" s="287" t="s">
        <v>85</v>
      </c>
      <c r="G47" s="94" t="s">
        <v>41</v>
      </c>
      <c r="H47" s="94" t="s">
        <v>41</v>
      </c>
      <c r="I47" s="94" t="s">
        <v>41</v>
      </c>
      <c r="J47" s="94" t="s">
        <v>10</v>
      </c>
      <c r="K47" s="94" t="s">
        <v>41</v>
      </c>
      <c r="L47" s="94" t="s">
        <v>41</v>
      </c>
      <c r="M47" s="94" t="s">
        <v>41</v>
      </c>
      <c r="N47" s="94" t="s">
        <v>41</v>
      </c>
      <c r="O47" s="94" t="s">
        <v>41</v>
      </c>
      <c r="P47" s="94" t="s">
        <v>41</v>
      </c>
      <c r="Q47" s="94" t="s">
        <v>41</v>
      </c>
      <c r="R47" s="94" t="s">
        <v>41</v>
      </c>
      <c r="S47" s="94" t="s">
        <v>41</v>
      </c>
      <c r="T47" s="94" t="s">
        <v>41</v>
      </c>
      <c r="U47" s="94" t="s">
        <v>41</v>
      </c>
      <c r="V47" s="94" t="s">
        <v>41</v>
      </c>
      <c r="W47" s="95" t="s">
        <v>41</v>
      </c>
      <c r="X47" s="94"/>
      <c r="Y47" s="291" t="s">
        <v>86</v>
      </c>
      <c r="Z47" s="94"/>
      <c r="AA47" s="102"/>
      <c r="AB47" s="102"/>
      <c r="AC47" s="167" t="s">
        <v>87</v>
      </c>
    </row>
  </sheetData>
  <mergeCells count="2">
    <mergeCell ref="A1:X1"/>
    <mergeCell ref="A2:X2"/>
  </mergeCells>
  <conditionalFormatting sqref="G4:W47">
    <cfRule type="containsText" dxfId="61" priority="16" operator="containsText" text="Goal 1.">
      <formula>NOT(ISERROR(SEARCH("Goal 1.",G4)))</formula>
    </cfRule>
    <cfRule type="containsText" dxfId="60" priority="17" operator="containsText" text="N/A">
      <formula>NOT(ISERROR(SEARCH("N/A",G4)))</formula>
    </cfRule>
    <cfRule type="containsText" dxfId="59" priority="18" operator="containsText" text="Goal 2.">
      <formula>NOT(ISERROR(SEARCH("Goal 2.",G4)))</formula>
    </cfRule>
  </conditionalFormatting>
  <conditionalFormatting sqref="I4:I47">
    <cfRule type="containsText" dxfId="58" priority="15" operator="containsText" text="Goal 3.">
      <formula>NOT(ISERROR(SEARCH("Goal 3.",I4)))</formula>
    </cfRule>
  </conditionalFormatting>
  <conditionalFormatting sqref="J4:J47">
    <cfRule type="containsText" dxfId="57" priority="14" operator="containsText" text="Goal 4.">
      <formula>NOT(ISERROR(SEARCH("Goal 4.",J4)))</formula>
    </cfRule>
  </conditionalFormatting>
  <conditionalFormatting sqref="K4:K47">
    <cfRule type="containsText" dxfId="56" priority="13" operator="containsText" text="Goal 5.">
      <formula>NOT(ISERROR(SEARCH("Goal 5.",K4)))</formula>
    </cfRule>
  </conditionalFormatting>
  <conditionalFormatting sqref="L4:L47">
    <cfRule type="containsText" dxfId="55" priority="12" operator="containsText" text="Goal 6.">
      <formula>NOT(ISERROR(SEARCH("Goal 6.",L4)))</formula>
    </cfRule>
  </conditionalFormatting>
  <conditionalFormatting sqref="M4:M47">
    <cfRule type="containsText" dxfId="54" priority="11" operator="containsText" text="Goal 7.">
      <formula>NOT(ISERROR(SEARCH("Goal 7.",M4)))</formula>
    </cfRule>
  </conditionalFormatting>
  <conditionalFormatting sqref="N4:N47">
    <cfRule type="containsText" dxfId="53" priority="10" operator="containsText" text="Goal 8.">
      <formula>NOT(ISERROR(SEARCH("Goal 8.",N4)))</formula>
    </cfRule>
  </conditionalFormatting>
  <conditionalFormatting sqref="O4:O47">
    <cfRule type="containsText" dxfId="52" priority="9" operator="containsText" text="Goal 9.">
      <formula>NOT(ISERROR(SEARCH("Goal 9.",O4)))</formula>
    </cfRule>
  </conditionalFormatting>
  <conditionalFormatting sqref="P4:P47">
    <cfRule type="containsText" dxfId="51" priority="8" operator="containsText" text="Goal 10.">
      <formula>NOT(ISERROR(SEARCH("Goal 10.",P4)))</formula>
    </cfRule>
  </conditionalFormatting>
  <conditionalFormatting sqref="Q4:Q47">
    <cfRule type="containsText" dxfId="50" priority="7" operator="containsText" text="Goal 11.">
      <formula>NOT(ISERROR(SEARCH("Goal 11.",Q4)))</formula>
    </cfRule>
  </conditionalFormatting>
  <conditionalFormatting sqref="R4:R47">
    <cfRule type="containsText" dxfId="49" priority="6" operator="containsText" text="Goal 12.">
      <formula>NOT(ISERROR(SEARCH("Goal 12.",R4)))</formula>
    </cfRule>
  </conditionalFormatting>
  <conditionalFormatting sqref="S4:S47">
    <cfRule type="containsText" dxfId="48" priority="5" operator="containsText" text="Goal 13.">
      <formula>NOT(ISERROR(SEARCH("Goal 13.",S4)))</formula>
    </cfRule>
  </conditionalFormatting>
  <conditionalFormatting sqref="T4:T47">
    <cfRule type="containsText" dxfId="47" priority="4" operator="containsText" text="Goal 14.">
      <formula>NOT(ISERROR(SEARCH("Goal 14.",T4)))</formula>
    </cfRule>
  </conditionalFormatting>
  <conditionalFormatting sqref="U4:U47">
    <cfRule type="containsText" dxfId="46" priority="3" operator="containsText" text="Goal 15.">
      <formula>NOT(ISERROR(SEARCH("Goal 15.",U4)))</formula>
    </cfRule>
  </conditionalFormatting>
  <conditionalFormatting sqref="V4:V47">
    <cfRule type="containsText" dxfId="45" priority="2" operator="containsText" text="Goal 16.">
      <formula>NOT(ISERROR(SEARCH("Goal 16.",V4)))</formula>
    </cfRule>
  </conditionalFormatting>
  <conditionalFormatting sqref="W4:W47">
    <cfRule type="containsText" dxfId="44" priority="1" operator="containsText" text="Goal 17.">
      <formula>NOT(ISERROR(SEARCH("Goal 17.",W4)))</formula>
    </cfRule>
  </conditionalFormatting>
  <hyperlinks>
    <hyperlink ref="F4" r:id="rId1" display="https://www.beworldready.ca/trips/costa-rica-a-school-of-environment-horticulture/" xr:uid="{00000000-0004-0000-0200-000000000000}"/>
    <hyperlink ref="F5" r:id="rId2" display="https://www.beworldready.ca/trips/costa-rica-a-school-of-environment-horticulture/" xr:uid="{2A711115-078E-4922-AB00-6EFAF73913CE}"/>
    <hyperlink ref="F6" r:id="rId3" display="https://www.beworldready.ca/trips/costa-rica-a-school-of-environment-horticulture/" xr:uid="{429D208E-3E1F-438A-B264-44BC75C7E654}"/>
    <hyperlink ref="F7" r:id="rId4" display="https://www.beworldready.ca/trips/costa-rica-a-school-of-environment-horticulture/" xr:uid="{C81B700C-4430-458B-AAD0-61332A72291B}"/>
    <hyperlink ref="F8" r:id="rId5" display="https://www.beworldready.ca/trips/costa-rica-a-school-of-environment-horticulture/" xr:uid="{14C89A56-09DB-4D82-8C38-39AEA0D30ABF}"/>
    <hyperlink ref="F9" r:id="rId6" xr:uid="{99C4B6B3-6EE0-412E-87AF-171690E9888D}"/>
    <hyperlink ref="F10" r:id="rId7" display="https://www.beworldready.ca/trips/costa-rica-a-school-of-environment-horticulture/" xr:uid="{769BC15A-F9CD-4403-B1E4-191C17B28265}"/>
    <hyperlink ref="F11" r:id="rId8" display="https://www.beworldready.ca/trips/costa-rica-a-school-of-environment-horticulture/" xr:uid="{E67A171A-0CE8-4B7F-A02C-1004CAC139F7}"/>
    <hyperlink ref="F12" r:id="rId9" display="https://www.beworldready.ca/trips/costa-rica-a-school-of-environment-horticulture/" xr:uid="{8DE8461D-7856-4D64-A7B0-EE60EAB95D46}"/>
    <hyperlink ref="F44" r:id="rId10" xr:uid="{E2AD2AEC-03C5-4EDE-9F8A-7268C04D5969}"/>
    <hyperlink ref="F45" r:id="rId11" xr:uid="{773E07FD-3862-4A56-9F63-C873C40AFC0A}"/>
    <hyperlink ref="F46" r:id="rId12" xr:uid="{2253A77E-49C9-4270-8AC3-6A7FE7775486}"/>
    <hyperlink ref="F43" r:id="rId13" xr:uid="{7DF08FBC-D48E-4B93-B0EF-E9680D713EA2}"/>
    <hyperlink ref="F42" r:id="rId14" xr:uid="{8FC022B4-0D9D-4F90-82B6-068DFA8AD266}"/>
    <hyperlink ref="F47" r:id="rId15" xr:uid="{1972F160-BACD-48D1-9F95-2C22FC86E186}"/>
  </hyperlinks>
  <pageMargins left="0.7" right="0.7" top="0.75" bottom="0.75" header="0.3" footer="0.3"/>
  <pageSetup scale="11" fitToHeight="10" orientation="portrait" r:id="rId16"/>
  <drawing r:id="rId17"/>
  <legacyDrawing r:id="rId18"/>
  <tableParts count="1">
    <tablePart r:id="rId19"/>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'C:\Users\tawilkinson\AppData\Local\Microsoft\Windows\INetCache\Content.Outlook\K5K19TUS\[SDG Mapping - BE WORLD READY Trips example_.xlsx]SUPPORTING INFO'!#REF!</xm:f>
          </x14:formula1>
          <xm:sqref>G4:W47</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G197"/>
  <sheetViews>
    <sheetView zoomScale="55" zoomScaleNormal="55" workbookViewId="0">
      <pane ySplit="3" topLeftCell="A4" activePane="bottomLeft" state="frozen"/>
      <selection activeCell="AB34" sqref="AB34"/>
      <selection pane="bottomLeft" activeCell="A4" sqref="A4:AD197"/>
    </sheetView>
  </sheetViews>
  <sheetFormatPr defaultColWidth="9.109375" defaultRowHeight="15.6" x14ac:dyDescent="0.25"/>
  <cols>
    <col min="1" max="1" width="36.33203125" style="34" customWidth="1"/>
    <col min="2" max="2" width="77.33203125" style="34" customWidth="1"/>
    <col min="3" max="3" width="16.33203125" style="104" customWidth="1"/>
    <col min="4" max="4" width="25.33203125" style="105" customWidth="1"/>
    <col min="5" max="6" width="26.33203125" style="105" customWidth="1"/>
    <col min="7" max="7" width="39" style="106" customWidth="1"/>
    <col min="8" max="15" width="9" style="1" customWidth="1"/>
    <col min="16" max="16" width="7.44140625" style="1" customWidth="1"/>
    <col min="17" max="18" width="9" style="1" customWidth="1"/>
    <col min="19" max="19" width="9.88671875" style="1" customWidth="1"/>
    <col min="20" max="23" width="9" style="1" customWidth="1"/>
    <col min="24" max="24" width="9" style="34" customWidth="1"/>
    <col min="25" max="25" width="19.88671875" style="1" hidden="1" customWidth="1"/>
    <col min="26" max="26" width="205.88671875" style="34" customWidth="1"/>
    <col min="27" max="27" width="95.6640625" style="1" customWidth="1"/>
    <col min="28" max="29" width="26.5546875" style="1" customWidth="1"/>
    <col min="30" max="30" width="17.5546875" style="1" customWidth="1"/>
    <col min="31" max="16384" width="9.109375" style="1"/>
  </cols>
  <sheetData>
    <row r="1" spans="1:33" customFormat="1" ht="30.75" customHeight="1" x14ac:dyDescent="0.3">
      <c r="A1" s="361" t="s">
        <v>24</v>
      </c>
      <c r="B1" s="361"/>
      <c r="C1" s="361"/>
      <c r="D1" s="361"/>
      <c r="E1" s="361"/>
      <c r="F1" s="361"/>
      <c r="G1" s="361"/>
      <c r="H1" s="361"/>
      <c r="I1" s="361"/>
      <c r="J1" s="361"/>
      <c r="K1" s="361"/>
      <c r="L1" s="361"/>
      <c r="M1" s="361"/>
      <c r="N1" s="361"/>
      <c r="O1" s="361"/>
      <c r="P1" s="361"/>
      <c r="Q1" s="361"/>
      <c r="R1" s="361"/>
      <c r="S1" s="361"/>
      <c r="T1" s="361"/>
      <c r="U1" s="361"/>
      <c r="V1" s="361"/>
      <c r="W1" s="361"/>
      <c r="X1" s="361"/>
      <c r="Y1" s="361"/>
      <c r="Z1" s="125"/>
      <c r="AA1" s="44"/>
      <c r="AB1" s="44"/>
      <c r="AC1" s="44"/>
      <c r="AD1" s="44"/>
      <c r="AE1" s="2"/>
      <c r="AF1" s="2"/>
      <c r="AG1" s="2"/>
    </row>
    <row r="2" spans="1:33" customFormat="1" ht="30.75" customHeight="1" x14ac:dyDescent="0.3">
      <c r="A2" s="363" t="s">
        <v>88</v>
      </c>
      <c r="B2" s="363"/>
      <c r="C2" s="363"/>
      <c r="D2" s="363"/>
      <c r="E2" s="363"/>
      <c r="F2" s="363"/>
      <c r="G2" s="363"/>
      <c r="H2" s="363"/>
      <c r="I2" s="363"/>
      <c r="J2" s="363"/>
      <c r="K2" s="363"/>
      <c r="L2" s="363"/>
      <c r="M2" s="363"/>
      <c r="N2" s="363"/>
      <c r="O2" s="363"/>
      <c r="P2" s="363"/>
      <c r="Q2" s="363"/>
      <c r="R2" s="363"/>
      <c r="S2" s="363"/>
      <c r="T2" s="363"/>
      <c r="U2" s="363"/>
      <c r="V2" s="363"/>
      <c r="W2" s="363"/>
      <c r="X2" s="363"/>
      <c r="Y2" s="363"/>
      <c r="Z2" s="125"/>
      <c r="AA2" s="44"/>
      <c r="AB2" s="44"/>
      <c r="AC2" s="44"/>
      <c r="AD2" s="44"/>
      <c r="AE2" s="2"/>
      <c r="AF2" s="2"/>
      <c r="AG2" s="2"/>
    </row>
    <row r="3" spans="1:33" s="5" customFormat="1" ht="96.75" customHeight="1" thickBot="1" x14ac:dyDescent="0.35">
      <c r="A3" s="211" t="s">
        <v>89</v>
      </c>
      <c r="B3" s="216" t="s">
        <v>90</v>
      </c>
      <c r="C3" s="196" t="s">
        <v>91</v>
      </c>
      <c r="D3" s="195" t="s">
        <v>92</v>
      </c>
      <c r="E3" s="196" t="s">
        <v>93</v>
      </c>
      <c r="F3" s="212" t="s">
        <v>94</v>
      </c>
      <c r="G3" s="212" t="s">
        <v>95</v>
      </c>
      <c r="H3" s="213" t="s">
        <v>7</v>
      </c>
      <c r="I3" s="197" t="s">
        <v>8</v>
      </c>
      <c r="J3" s="198" t="s">
        <v>9</v>
      </c>
      <c r="K3" s="199" t="s">
        <v>10</v>
      </c>
      <c r="L3" s="200" t="s">
        <v>11</v>
      </c>
      <c r="M3" s="201" t="s">
        <v>12</v>
      </c>
      <c r="N3" s="202" t="s">
        <v>13</v>
      </c>
      <c r="O3" s="203" t="s">
        <v>14</v>
      </c>
      <c r="P3" s="204" t="s">
        <v>15</v>
      </c>
      <c r="Q3" s="205" t="s">
        <v>16</v>
      </c>
      <c r="R3" s="206" t="s">
        <v>17</v>
      </c>
      <c r="S3" s="207" t="s">
        <v>18</v>
      </c>
      <c r="T3" s="208" t="s">
        <v>19</v>
      </c>
      <c r="U3" s="209" t="s">
        <v>20</v>
      </c>
      <c r="V3" s="210" t="s">
        <v>21</v>
      </c>
      <c r="W3" s="214" t="s">
        <v>22</v>
      </c>
      <c r="X3" s="215" t="s">
        <v>23</v>
      </c>
      <c r="Y3" s="212" t="s">
        <v>35</v>
      </c>
      <c r="Z3" s="217" t="s">
        <v>36</v>
      </c>
      <c r="AA3" s="131" t="s">
        <v>37</v>
      </c>
      <c r="AB3" s="131" t="s">
        <v>38</v>
      </c>
      <c r="AC3" s="131" t="s">
        <v>39</v>
      </c>
      <c r="AD3" s="132" t="s">
        <v>40</v>
      </c>
      <c r="AE3" s="4"/>
      <c r="AF3" s="4"/>
      <c r="AG3" s="4"/>
    </row>
    <row r="4" spans="1:33" s="33" customFormat="1" ht="124.2" x14ac:dyDescent="0.3">
      <c r="A4" s="167" t="s">
        <v>96</v>
      </c>
      <c r="B4" s="60" t="s">
        <v>97</v>
      </c>
      <c r="C4" s="168">
        <v>2022</v>
      </c>
      <c r="D4" s="292" t="s">
        <v>98</v>
      </c>
      <c r="E4" s="252" t="s">
        <v>99</v>
      </c>
      <c r="F4" s="292" t="s">
        <v>100</v>
      </c>
      <c r="G4" s="100" t="s">
        <v>101</v>
      </c>
      <c r="H4" s="135" t="s">
        <v>41</v>
      </c>
      <c r="I4" s="135" t="s">
        <v>41</v>
      </c>
      <c r="J4" s="135" t="s">
        <v>41</v>
      </c>
      <c r="K4" s="135" t="s">
        <v>10</v>
      </c>
      <c r="L4" s="135" t="s">
        <v>11</v>
      </c>
      <c r="M4" s="135" t="s">
        <v>41</v>
      </c>
      <c r="N4" s="135" t="s">
        <v>41</v>
      </c>
      <c r="O4" s="135" t="s">
        <v>41</v>
      </c>
      <c r="P4" s="135" t="s">
        <v>41</v>
      </c>
      <c r="Q4" s="135" t="s">
        <v>41</v>
      </c>
      <c r="R4" s="135" t="s">
        <v>41</v>
      </c>
      <c r="S4" s="135" t="s">
        <v>41</v>
      </c>
      <c r="T4" s="135" t="s">
        <v>41</v>
      </c>
      <c r="U4" s="135" t="s">
        <v>41</v>
      </c>
      <c r="V4" s="135" t="s">
        <v>41</v>
      </c>
      <c r="W4" s="135" t="s">
        <v>22</v>
      </c>
      <c r="X4" s="136" t="s">
        <v>23</v>
      </c>
      <c r="Y4" s="293" t="s">
        <v>102</v>
      </c>
      <c r="Z4" s="341" t="s">
        <v>103</v>
      </c>
      <c r="AA4" s="230" t="e">
        <v>#REF!</v>
      </c>
      <c r="AB4" s="231"/>
      <c r="AC4" s="349"/>
      <c r="AD4" s="231"/>
    </row>
    <row r="5" spans="1:33" s="33" customFormat="1" ht="69" x14ac:dyDescent="0.3">
      <c r="A5" s="167" t="s">
        <v>104</v>
      </c>
      <c r="B5" s="60" t="s">
        <v>105</v>
      </c>
      <c r="C5" s="168">
        <v>2022</v>
      </c>
      <c r="D5" s="292" t="s">
        <v>98</v>
      </c>
      <c r="E5" s="252" t="s">
        <v>106</v>
      </c>
      <c r="F5" s="292" t="s">
        <v>107</v>
      </c>
      <c r="G5" s="100" t="s">
        <v>108</v>
      </c>
      <c r="H5" s="135" t="s">
        <v>41</v>
      </c>
      <c r="I5" s="94" t="s">
        <v>41</v>
      </c>
      <c r="J5" s="94" t="s">
        <v>41</v>
      </c>
      <c r="K5" s="94" t="s">
        <v>41</v>
      </c>
      <c r="L5" s="94" t="s">
        <v>41</v>
      </c>
      <c r="M5" s="94" t="s">
        <v>41</v>
      </c>
      <c r="N5" s="94" t="s">
        <v>41</v>
      </c>
      <c r="O5" s="94" t="s">
        <v>41</v>
      </c>
      <c r="P5" s="94" t="s">
        <v>41</v>
      </c>
      <c r="Q5" s="94" t="s">
        <v>41</v>
      </c>
      <c r="R5" s="94" t="s">
        <v>17</v>
      </c>
      <c r="S5" s="94" t="s">
        <v>41</v>
      </c>
      <c r="T5" s="94" t="s">
        <v>41</v>
      </c>
      <c r="U5" s="94" t="s">
        <v>41</v>
      </c>
      <c r="V5" s="94" t="s">
        <v>41</v>
      </c>
      <c r="W5" s="94" t="s">
        <v>41</v>
      </c>
      <c r="X5" s="95" t="s">
        <v>41</v>
      </c>
      <c r="Y5" s="294"/>
      <c r="Z5" s="342" t="s">
        <v>109</v>
      </c>
      <c r="AA5" s="230" t="e">
        <v>#REF!</v>
      </c>
      <c r="AB5" s="231"/>
      <c r="AC5" s="349"/>
      <c r="AD5" s="231"/>
    </row>
    <row r="6" spans="1:33" s="33" customFormat="1" ht="82.8" x14ac:dyDescent="0.3">
      <c r="A6" s="167" t="s">
        <v>110</v>
      </c>
      <c r="B6" s="60" t="s">
        <v>111</v>
      </c>
      <c r="C6" s="168">
        <v>2022</v>
      </c>
      <c r="D6" s="292" t="s">
        <v>98</v>
      </c>
      <c r="E6" s="252" t="s">
        <v>112</v>
      </c>
      <c r="F6" s="292" t="s">
        <v>100</v>
      </c>
      <c r="G6" s="100" t="s">
        <v>113</v>
      </c>
      <c r="H6" s="135" t="s">
        <v>41</v>
      </c>
      <c r="I6" s="94" t="s">
        <v>41</v>
      </c>
      <c r="J6" s="94" t="s">
        <v>9</v>
      </c>
      <c r="K6" s="94" t="s">
        <v>10</v>
      </c>
      <c r="L6" s="94" t="s">
        <v>41</v>
      </c>
      <c r="M6" s="94" t="s">
        <v>41</v>
      </c>
      <c r="N6" s="94" t="s">
        <v>41</v>
      </c>
      <c r="O6" s="94" t="s">
        <v>41</v>
      </c>
      <c r="P6" s="94" t="s">
        <v>41</v>
      </c>
      <c r="Q6" s="94" t="s">
        <v>41</v>
      </c>
      <c r="R6" s="94" t="s">
        <v>41</v>
      </c>
      <c r="S6" s="94" t="s">
        <v>41</v>
      </c>
      <c r="T6" s="94" t="s">
        <v>41</v>
      </c>
      <c r="U6" s="94" t="s">
        <v>41</v>
      </c>
      <c r="V6" s="94" t="s">
        <v>41</v>
      </c>
      <c r="W6" s="94" t="s">
        <v>41</v>
      </c>
      <c r="X6" s="95" t="s">
        <v>23</v>
      </c>
      <c r="Y6" s="294"/>
      <c r="Z6" s="342" t="s">
        <v>114</v>
      </c>
      <c r="AA6" s="230" t="e">
        <v>#REF!</v>
      </c>
      <c r="AB6" s="231"/>
      <c r="AC6" s="349"/>
      <c r="AD6" s="231"/>
    </row>
    <row r="7" spans="1:33" s="33" customFormat="1" ht="55.2" x14ac:dyDescent="0.3">
      <c r="A7" s="167" t="s">
        <v>115</v>
      </c>
      <c r="B7" s="60" t="s">
        <v>116</v>
      </c>
      <c r="C7" s="168">
        <v>2022</v>
      </c>
      <c r="D7" s="292" t="s">
        <v>98</v>
      </c>
      <c r="E7" s="252" t="s">
        <v>117</v>
      </c>
      <c r="F7" s="292" t="s">
        <v>107</v>
      </c>
      <c r="G7" s="100" t="s">
        <v>118</v>
      </c>
      <c r="H7" s="135" t="s">
        <v>41</v>
      </c>
      <c r="I7" s="94" t="s">
        <v>41</v>
      </c>
      <c r="J7" s="94" t="s">
        <v>41</v>
      </c>
      <c r="K7" s="94" t="s">
        <v>10</v>
      </c>
      <c r="L7" s="94" t="s">
        <v>41</v>
      </c>
      <c r="M7" s="94" t="s">
        <v>41</v>
      </c>
      <c r="N7" s="94" t="s">
        <v>41</v>
      </c>
      <c r="O7" s="94" t="s">
        <v>41</v>
      </c>
      <c r="P7" s="94" t="s">
        <v>41</v>
      </c>
      <c r="Q7" s="94" t="s">
        <v>41</v>
      </c>
      <c r="R7" s="94" t="s">
        <v>41</v>
      </c>
      <c r="S7" s="94" t="s">
        <v>41</v>
      </c>
      <c r="T7" s="94" t="s">
        <v>41</v>
      </c>
      <c r="U7" s="94" t="s">
        <v>41</v>
      </c>
      <c r="V7" s="94" t="s">
        <v>41</v>
      </c>
      <c r="W7" s="94" t="s">
        <v>41</v>
      </c>
      <c r="X7" s="95" t="s">
        <v>41</v>
      </c>
      <c r="Y7" s="294"/>
      <c r="Z7" s="342" t="s">
        <v>119</v>
      </c>
      <c r="AA7" s="230" t="e">
        <v>#REF!</v>
      </c>
      <c r="AB7" s="231"/>
      <c r="AC7" s="349"/>
      <c r="AD7" s="231"/>
    </row>
    <row r="8" spans="1:33" s="33" customFormat="1" ht="69" x14ac:dyDescent="0.3">
      <c r="A8" s="167" t="s">
        <v>120</v>
      </c>
      <c r="B8" s="60" t="s">
        <v>121</v>
      </c>
      <c r="C8" s="168">
        <v>2022</v>
      </c>
      <c r="D8" s="292" t="s">
        <v>98</v>
      </c>
      <c r="E8" s="252" t="s">
        <v>106</v>
      </c>
      <c r="F8" s="292" t="s">
        <v>122</v>
      </c>
      <c r="G8" s="100" t="s">
        <v>123</v>
      </c>
      <c r="H8" s="135" t="s">
        <v>41</v>
      </c>
      <c r="I8" s="94" t="s">
        <v>41</v>
      </c>
      <c r="J8" s="94" t="s">
        <v>41</v>
      </c>
      <c r="K8" s="94" t="s">
        <v>41</v>
      </c>
      <c r="L8" s="94" t="s">
        <v>41</v>
      </c>
      <c r="M8" s="94" t="s">
        <v>41</v>
      </c>
      <c r="N8" s="94" t="s">
        <v>41</v>
      </c>
      <c r="O8" s="94" t="s">
        <v>41</v>
      </c>
      <c r="P8" s="94" t="s">
        <v>41</v>
      </c>
      <c r="Q8" s="94" t="s">
        <v>41</v>
      </c>
      <c r="R8" s="94" t="s">
        <v>41</v>
      </c>
      <c r="S8" s="94" t="s">
        <v>41</v>
      </c>
      <c r="T8" s="94" t="s">
        <v>41</v>
      </c>
      <c r="U8" s="94" t="s">
        <v>41</v>
      </c>
      <c r="V8" s="94" t="s">
        <v>41</v>
      </c>
      <c r="W8" s="94" t="s">
        <v>41</v>
      </c>
      <c r="X8" s="95" t="s">
        <v>23</v>
      </c>
      <c r="Y8" s="294"/>
      <c r="Z8" s="342" t="s">
        <v>124</v>
      </c>
      <c r="AA8" s="230" t="e">
        <v>#REF!</v>
      </c>
      <c r="AB8" s="231"/>
      <c r="AC8" s="349"/>
      <c r="AD8" s="231"/>
    </row>
    <row r="9" spans="1:33" s="33" customFormat="1" ht="124.2" x14ac:dyDescent="0.3">
      <c r="A9" s="167" t="s">
        <v>125</v>
      </c>
      <c r="B9" s="60" t="s">
        <v>126</v>
      </c>
      <c r="C9" s="168">
        <v>2022</v>
      </c>
      <c r="D9" s="292" t="s">
        <v>98</v>
      </c>
      <c r="E9" s="252" t="s">
        <v>127</v>
      </c>
      <c r="F9" s="292" t="s">
        <v>128</v>
      </c>
      <c r="G9" s="100" t="s">
        <v>129</v>
      </c>
      <c r="H9" s="135" t="s">
        <v>41</v>
      </c>
      <c r="I9" s="94" t="s">
        <v>41</v>
      </c>
      <c r="J9" s="94" t="s">
        <v>41</v>
      </c>
      <c r="K9" s="94" t="s">
        <v>10</v>
      </c>
      <c r="L9" s="94" t="s">
        <v>41</v>
      </c>
      <c r="M9" s="94" t="s">
        <v>41</v>
      </c>
      <c r="N9" s="94" t="s">
        <v>41</v>
      </c>
      <c r="O9" s="94" t="s">
        <v>41</v>
      </c>
      <c r="P9" s="94" t="s">
        <v>15</v>
      </c>
      <c r="Q9" s="94" t="s">
        <v>41</v>
      </c>
      <c r="R9" s="94" t="s">
        <v>41</v>
      </c>
      <c r="S9" s="94" t="s">
        <v>41</v>
      </c>
      <c r="T9" s="94" t="s">
        <v>41</v>
      </c>
      <c r="U9" s="94" t="s">
        <v>41</v>
      </c>
      <c r="V9" s="94" t="s">
        <v>41</v>
      </c>
      <c r="W9" s="94" t="s">
        <v>41</v>
      </c>
      <c r="X9" s="95" t="s">
        <v>23</v>
      </c>
      <c r="Y9" s="294"/>
      <c r="Z9" s="342" t="s">
        <v>130</v>
      </c>
      <c r="AA9" s="230" t="e">
        <v>#REF!</v>
      </c>
      <c r="AB9" s="231"/>
      <c r="AC9" s="349"/>
      <c r="AD9" s="231"/>
    </row>
    <row r="10" spans="1:33" s="33" customFormat="1" ht="123.75" customHeight="1" x14ac:dyDescent="0.3">
      <c r="A10" s="167" t="s">
        <v>131</v>
      </c>
      <c r="B10" s="60" t="s">
        <v>132</v>
      </c>
      <c r="C10" s="168">
        <v>2022</v>
      </c>
      <c r="D10" s="292" t="s">
        <v>98</v>
      </c>
      <c r="E10" s="252" t="s">
        <v>133</v>
      </c>
      <c r="F10" s="292" t="s">
        <v>134</v>
      </c>
      <c r="G10" s="100" t="s">
        <v>135</v>
      </c>
      <c r="H10" s="135" t="s">
        <v>41</v>
      </c>
      <c r="I10" s="94" t="s">
        <v>8</v>
      </c>
      <c r="J10" s="94" t="s">
        <v>41</v>
      </c>
      <c r="K10" s="94" t="s">
        <v>41</v>
      </c>
      <c r="L10" s="94" t="s">
        <v>41</v>
      </c>
      <c r="M10" s="94" t="s">
        <v>41</v>
      </c>
      <c r="N10" s="94" t="s">
        <v>41</v>
      </c>
      <c r="O10" s="94" t="s">
        <v>41</v>
      </c>
      <c r="P10" s="94" t="s">
        <v>41</v>
      </c>
      <c r="Q10" s="94" t="s">
        <v>41</v>
      </c>
      <c r="R10" s="94" t="s">
        <v>41</v>
      </c>
      <c r="S10" s="94" t="s">
        <v>41</v>
      </c>
      <c r="T10" s="94" t="s">
        <v>41</v>
      </c>
      <c r="U10" s="94" t="s">
        <v>41</v>
      </c>
      <c r="V10" s="94" t="s">
        <v>41</v>
      </c>
      <c r="W10" s="94" t="s">
        <v>41</v>
      </c>
      <c r="X10" s="95" t="s">
        <v>41</v>
      </c>
      <c r="Y10" s="294"/>
      <c r="Z10" s="342" t="s">
        <v>136</v>
      </c>
      <c r="AA10" s="230" t="e">
        <v>#REF!</v>
      </c>
      <c r="AB10" s="231"/>
      <c r="AC10" s="349"/>
      <c r="AD10" s="231"/>
    </row>
    <row r="11" spans="1:33" s="33" customFormat="1" ht="88.5" customHeight="1" x14ac:dyDescent="0.3">
      <c r="A11" s="295" t="s">
        <v>137</v>
      </c>
      <c r="B11" s="60" t="s">
        <v>138</v>
      </c>
      <c r="C11" s="252">
        <v>2022</v>
      </c>
      <c r="D11" s="292" t="s">
        <v>98</v>
      </c>
      <c r="E11" s="252" t="s">
        <v>139</v>
      </c>
      <c r="F11" s="292" t="s">
        <v>107</v>
      </c>
      <c r="G11" s="100" t="s">
        <v>140</v>
      </c>
      <c r="H11" s="135" t="s">
        <v>41</v>
      </c>
      <c r="I11" s="94" t="s">
        <v>41</v>
      </c>
      <c r="J11" s="94" t="s">
        <v>41</v>
      </c>
      <c r="K11" s="94" t="s">
        <v>41</v>
      </c>
      <c r="L11" s="94" t="s">
        <v>11</v>
      </c>
      <c r="M11" s="94" t="s">
        <v>41</v>
      </c>
      <c r="N11" s="94" t="s">
        <v>41</v>
      </c>
      <c r="O11" s="94" t="s">
        <v>14</v>
      </c>
      <c r="P11" s="94" t="s">
        <v>41</v>
      </c>
      <c r="Q11" s="94" t="s">
        <v>16</v>
      </c>
      <c r="R11" s="94" t="s">
        <v>41</v>
      </c>
      <c r="S11" s="94" t="s">
        <v>41</v>
      </c>
      <c r="T11" s="94" t="s">
        <v>41</v>
      </c>
      <c r="U11" s="94" t="s">
        <v>41</v>
      </c>
      <c r="V11" s="94" t="s">
        <v>41</v>
      </c>
      <c r="W11" s="94" t="s">
        <v>41</v>
      </c>
      <c r="X11" s="95" t="s">
        <v>41</v>
      </c>
      <c r="Y11" s="294" t="s">
        <v>102</v>
      </c>
      <c r="Z11" s="342" t="s">
        <v>141</v>
      </c>
      <c r="AA11" s="232" t="e">
        <v>#REF!</v>
      </c>
      <c r="AB11" s="231"/>
      <c r="AC11" s="349"/>
      <c r="AD11" s="231"/>
    </row>
    <row r="12" spans="1:33" s="33" customFormat="1" ht="117.75" customHeight="1" x14ac:dyDescent="0.3">
      <c r="A12" s="247" t="s">
        <v>142</v>
      </c>
      <c r="B12" s="58" t="s">
        <v>143</v>
      </c>
      <c r="C12" s="252">
        <v>2022</v>
      </c>
      <c r="D12" s="292" t="s">
        <v>98</v>
      </c>
      <c r="E12" s="252" t="s">
        <v>144</v>
      </c>
      <c r="F12" s="292" t="s">
        <v>107</v>
      </c>
      <c r="G12" s="100" t="s">
        <v>145</v>
      </c>
      <c r="H12" s="135" t="s">
        <v>41</v>
      </c>
      <c r="I12" s="94" t="s">
        <v>41</v>
      </c>
      <c r="J12" s="94" t="s">
        <v>41</v>
      </c>
      <c r="K12" s="94" t="s">
        <v>10</v>
      </c>
      <c r="L12" s="94" t="s">
        <v>41</v>
      </c>
      <c r="M12" s="94" t="s">
        <v>41</v>
      </c>
      <c r="N12" s="94" t="s">
        <v>41</v>
      </c>
      <c r="O12" s="94" t="s">
        <v>41</v>
      </c>
      <c r="P12" s="94" t="s">
        <v>41</v>
      </c>
      <c r="Q12" s="94" t="s">
        <v>41</v>
      </c>
      <c r="R12" s="94" t="s">
        <v>41</v>
      </c>
      <c r="S12" s="94" t="s">
        <v>41</v>
      </c>
      <c r="T12" s="94" t="s">
        <v>41</v>
      </c>
      <c r="U12" s="94" t="s">
        <v>41</v>
      </c>
      <c r="V12" s="94" t="s">
        <v>41</v>
      </c>
      <c r="W12" s="94" t="s">
        <v>41</v>
      </c>
      <c r="X12" s="95" t="s">
        <v>41</v>
      </c>
      <c r="Y12" s="294" t="s">
        <v>102</v>
      </c>
      <c r="Z12" s="342" t="s">
        <v>146</v>
      </c>
      <c r="AA12" s="232" t="e">
        <v>#REF!</v>
      </c>
      <c r="AB12" s="231"/>
      <c r="AC12" s="349"/>
      <c r="AD12" s="231"/>
    </row>
    <row r="13" spans="1:33" ht="156" customHeight="1" x14ac:dyDescent="0.25">
      <c r="A13" s="296" t="s">
        <v>147</v>
      </c>
      <c r="B13" s="58" t="s">
        <v>148</v>
      </c>
      <c r="C13" s="179">
        <v>2022</v>
      </c>
      <c r="D13" s="297" t="s">
        <v>98</v>
      </c>
      <c r="E13" s="179" t="s">
        <v>99</v>
      </c>
      <c r="F13" s="292" t="s">
        <v>122</v>
      </c>
      <c r="G13" s="100" t="s">
        <v>149</v>
      </c>
      <c r="H13" s="135" t="s">
        <v>41</v>
      </c>
      <c r="I13" s="94" t="s">
        <v>41</v>
      </c>
      <c r="J13" s="94" t="s">
        <v>41</v>
      </c>
      <c r="K13" s="94" t="s">
        <v>41</v>
      </c>
      <c r="L13" s="94" t="s">
        <v>11</v>
      </c>
      <c r="M13" s="94" t="s">
        <v>41</v>
      </c>
      <c r="N13" s="94" t="s">
        <v>41</v>
      </c>
      <c r="O13" s="94" t="s">
        <v>41</v>
      </c>
      <c r="P13" s="94" t="s">
        <v>41</v>
      </c>
      <c r="Q13" s="94" t="s">
        <v>41</v>
      </c>
      <c r="R13" s="94" t="s">
        <v>41</v>
      </c>
      <c r="S13" s="94" t="s">
        <v>41</v>
      </c>
      <c r="T13" s="94" t="s">
        <v>41</v>
      </c>
      <c r="U13" s="94" t="s">
        <v>41</v>
      </c>
      <c r="V13" s="94" t="s">
        <v>41</v>
      </c>
      <c r="W13" s="94" t="s">
        <v>22</v>
      </c>
      <c r="X13" s="95" t="s">
        <v>41</v>
      </c>
      <c r="Y13" s="294"/>
      <c r="Z13" s="342" t="s">
        <v>150</v>
      </c>
      <c r="AA13" s="232" t="e">
        <v>#REF!</v>
      </c>
      <c r="AB13" s="244"/>
      <c r="AC13" s="350"/>
      <c r="AD13" s="244"/>
    </row>
    <row r="14" spans="1:33" ht="69" x14ac:dyDescent="0.25">
      <c r="A14" s="298" t="s">
        <v>151</v>
      </c>
      <c r="B14" s="58" t="s">
        <v>152</v>
      </c>
      <c r="C14" s="179">
        <v>2022</v>
      </c>
      <c r="D14" s="297" t="s">
        <v>98</v>
      </c>
      <c r="E14" s="179" t="s">
        <v>153</v>
      </c>
      <c r="F14" s="292" t="s">
        <v>100</v>
      </c>
      <c r="G14" s="100" t="s">
        <v>154</v>
      </c>
      <c r="H14" s="135" t="s">
        <v>7</v>
      </c>
      <c r="I14" s="94" t="s">
        <v>41</v>
      </c>
      <c r="J14" s="94" t="s">
        <v>41</v>
      </c>
      <c r="K14" s="94" t="s">
        <v>41</v>
      </c>
      <c r="L14" s="94" t="s">
        <v>41</v>
      </c>
      <c r="M14" s="94" t="s">
        <v>41</v>
      </c>
      <c r="N14" s="94" t="s">
        <v>41</v>
      </c>
      <c r="O14" s="94" t="s">
        <v>41</v>
      </c>
      <c r="P14" s="94" t="s">
        <v>41</v>
      </c>
      <c r="Q14" s="94" t="s">
        <v>41</v>
      </c>
      <c r="R14" s="94" t="s">
        <v>41</v>
      </c>
      <c r="S14" s="94" t="s">
        <v>41</v>
      </c>
      <c r="T14" s="94" t="s">
        <v>41</v>
      </c>
      <c r="U14" s="94" t="s">
        <v>41</v>
      </c>
      <c r="V14" s="94" t="s">
        <v>41</v>
      </c>
      <c r="W14" s="94" t="s">
        <v>41</v>
      </c>
      <c r="X14" s="95" t="s">
        <v>23</v>
      </c>
      <c r="Y14" s="294"/>
      <c r="Z14" s="342" t="s">
        <v>155</v>
      </c>
      <c r="AA14" s="232" t="e">
        <v>#REF!</v>
      </c>
      <c r="AB14" s="244"/>
      <c r="AC14" s="350"/>
      <c r="AD14" s="244"/>
    </row>
    <row r="15" spans="1:33" ht="110.4" x14ac:dyDescent="0.25">
      <c r="A15" s="298" t="s">
        <v>156</v>
      </c>
      <c r="B15" s="58" t="s">
        <v>157</v>
      </c>
      <c r="C15" s="179">
        <v>2022</v>
      </c>
      <c r="D15" s="297" t="s">
        <v>158</v>
      </c>
      <c r="E15" s="179" t="s">
        <v>159</v>
      </c>
      <c r="F15" s="292" t="s">
        <v>107</v>
      </c>
      <c r="G15" s="100" t="s">
        <v>160</v>
      </c>
      <c r="H15" s="135" t="s">
        <v>41</v>
      </c>
      <c r="I15" s="94" t="s">
        <v>41</v>
      </c>
      <c r="J15" s="94" t="s">
        <v>41</v>
      </c>
      <c r="K15" s="94" t="s">
        <v>41</v>
      </c>
      <c r="L15" s="94" t="s">
        <v>41</v>
      </c>
      <c r="M15" s="94" t="s">
        <v>41</v>
      </c>
      <c r="N15" s="94" t="s">
        <v>41</v>
      </c>
      <c r="O15" s="94" t="s">
        <v>41</v>
      </c>
      <c r="P15" s="94" t="s">
        <v>41</v>
      </c>
      <c r="Q15" s="94" t="s">
        <v>41</v>
      </c>
      <c r="R15" s="94" t="s">
        <v>41</v>
      </c>
      <c r="S15" s="94" t="s">
        <v>41</v>
      </c>
      <c r="T15" s="94" t="s">
        <v>41</v>
      </c>
      <c r="U15" s="94" t="s">
        <v>41</v>
      </c>
      <c r="V15" s="94" t="s">
        <v>41</v>
      </c>
      <c r="W15" s="94" t="s">
        <v>41</v>
      </c>
      <c r="X15" s="95" t="s">
        <v>23</v>
      </c>
      <c r="Y15" s="294"/>
      <c r="Z15" s="342" t="s">
        <v>161</v>
      </c>
      <c r="AA15" s="232" t="e">
        <v>#REF!</v>
      </c>
      <c r="AB15" s="244"/>
      <c r="AC15" s="350"/>
      <c r="AD15" s="244"/>
    </row>
    <row r="16" spans="1:33" ht="124.2" x14ac:dyDescent="0.25">
      <c r="A16" s="299" t="s">
        <v>162</v>
      </c>
      <c r="B16" s="60" t="s">
        <v>163</v>
      </c>
      <c r="C16" s="179">
        <v>2022</v>
      </c>
      <c r="D16" s="297" t="s">
        <v>158</v>
      </c>
      <c r="E16" s="179" t="s">
        <v>164</v>
      </c>
      <c r="F16" s="292" t="s">
        <v>122</v>
      </c>
      <c r="G16" s="100" t="s">
        <v>165</v>
      </c>
      <c r="H16" s="135" t="s">
        <v>41</v>
      </c>
      <c r="I16" s="94" t="s">
        <v>41</v>
      </c>
      <c r="J16" s="94" t="s">
        <v>41</v>
      </c>
      <c r="K16" s="94" t="s">
        <v>41</v>
      </c>
      <c r="L16" s="94" t="s">
        <v>41</v>
      </c>
      <c r="M16" s="94" t="s">
        <v>41</v>
      </c>
      <c r="N16" s="94" t="s">
        <v>41</v>
      </c>
      <c r="O16" s="94" t="s">
        <v>14</v>
      </c>
      <c r="P16" s="94" t="s">
        <v>41</v>
      </c>
      <c r="Q16" s="94" t="s">
        <v>41</v>
      </c>
      <c r="R16" s="94" t="s">
        <v>41</v>
      </c>
      <c r="S16" s="94" t="s">
        <v>41</v>
      </c>
      <c r="T16" s="94" t="s">
        <v>41</v>
      </c>
      <c r="U16" s="94" t="s">
        <v>41</v>
      </c>
      <c r="V16" s="94" t="s">
        <v>41</v>
      </c>
      <c r="W16" s="94" t="s">
        <v>41</v>
      </c>
      <c r="X16" s="95" t="s">
        <v>23</v>
      </c>
      <c r="Y16" s="294"/>
      <c r="Z16" s="342" t="s">
        <v>166</v>
      </c>
      <c r="AA16" s="232" t="e">
        <v>#REF!</v>
      </c>
      <c r="AB16" s="244"/>
      <c r="AC16" s="350"/>
      <c r="AD16" s="244"/>
    </row>
    <row r="17" spans="1:30" ht="55.2" x14ac:dyDescent="0.25">
      <c r="A17" s="255" t="s">
        <v>167</v>
      </c>
      <c r="B17" s="60" t="s">
        <v>168</v>
      </c>
      <c r="C17" s="179">
        <v>2022</v>
      </c>
      <c r="D17" s="297" t="s">
        <v>158</v>
      </c>
      <c r="E17" s="179" t="s">
        <v>169</v>
      </c>
      <c r="F17" s="292" t="s">
        <v>100</v>
      </c>
      <c r="G17" s="100" t="s">
        <v>170</v>
      </c>
      <c r="H17" s="135" t="s">
        <v>41</v>
      </c>
      <c r="I17" s="94" t="s">
        <v>41</v>
      </c>
      <c r="J17" s="94" t="s">
        <v>41</v>
      </c>
      <c r="K17" s="94" t="s">
        <v>41</v>
      </c>
      <c r="L17" s="94" t="s">
        <v>41</v>
      </c>
      <c r="M17" s="94" t="s">
        <v>41</v>
      </c>
      <c r="N17" s="94" t="s">
        <v>41</v>
      </c>
      <c r="O17" s="94" t="s">
        <v>41</v>
      </c>
      <c r="P17" s="94" t="s">
        <v>41</v>
      </c>
      <c r="Q17" s="94" t="s">
        <v>41</v>
      </c>
      <c r="R17" s="94" t="s">
        <v>41</v>
      </c>
      <c r="S17" s="94" t="s">
        <v>41</v>
      </c>
      <c r="T17" s="94" t="s">
        <v>41</v>
      </c>
      <c r="U17" s="94" t="s">
        <v>41</v>
      </c>
      <c r="V17" s="94" t="s">
        <v>41</v>
      </c>
      <c r="W17" s="94" t="s">
        <v>41</v>
      </c>
      <c r="X17" s="95" t="s">
        <v>23</v>
      </c>
      <c r="Y17" s="294"/>
      <c r="Z17" s="342" t="s">
        <v>171</v>
      </c>
      <c r="AA17" s="232" t="e">
        <v>#REF!</v>
      </c>
      <c r="AB17" s="244"/>
      <c r="AC17" s="350"/>
      <c r="AD17" s="244"/>
    </row>
    <row r="18" spans="1:30" ht="104.25" customHeight="1" x14ac:dyDescent="0.25">
      <c r="A18" s="255" t="s">
        <v>172</v>
      </c>
      <c r="B18" s="60" t="s">
        <v>173</v>
      </c>
      <c r="C18" s="179">
        <v>2022</v>
      </c>
      <c r="D18" s="297" t="s">
        <v>158</v>
      </c>
      <c r="E18" s="179" t="s">
        <v>174</v>
      </c>
      <c r="F18" s="292" t="s">
        <v>122</v>
      </c>
      <c r="G18" s="100" t="s">
        <v>175</v>
      </c>
      <c r="H18" s="135" t="s">
        <v>41</v>
      </c>
      <c r="I18" s="94" t="s">
        <v>41</v>
      </c>
      <c r="J18" s="94" t="s">
        <v>41</v>
      </c>
      <c r="K18" s="94" t="s">
        <v>41</v>
      </c>
      <c r="L18" s="94" t="s">
        <v>41</v>
      </c>
      <c r="M18" s="94" t="s">
        <v>41</v>
      </c>
      <c r="N18" s="94" t="s">
        <v>41</v>
      </c>
      <c r="O18" s="94" t="s">
        <v>41</v>
      </c>
      <c r="P18" s="94" t="s">
        <v>41</v>
      </c>
      <c r="Q18" s="94" t="s">
        <v>41</v>
      </c>
      <c r="R18" s="94" t="s">
        <v>17</v>
      </c>
      <c r="S18" s="94" t="s">
        <v>41</v>
      </c>
      <c r="T18" s="94" t="s">
        <v>41</v>
      </c>
      <c r="U18" s="94" t="s">
        <v>41</v>
      </c>
      <c r="V18" s="94" t="s">
        <v>41</v>
      </c>
      <c r="W18" s="94" t="s">
        <v>41</v>
      </c>
      <c r="X18" s="95" t="s">
        <v>41</v>
      </c>
      <c r="Y18" s="294"/>
      <c r="Z18" s="342" t="s">
        <v>176</v>
      </c>
      <c r="AA18" s="232" t="e">
        <v>#REF!</v>
      </c>
      <c r="AB18" s="244"/>
      <c r="AC18" s="350"/>
      <c r="AD18" s="244"/>
    </row>
    <row r="19" spans="1:30" ht="80.25" customHeight="1" x14ac:dyDescent="0.25">
      <c r="A19" s="255" t="s">
        <v>177</v>
      </c>
      <c r="B19" s="60" t="s">
        <v>178</v>
      </c>
      <c r="C19" s="179">
        <v>2022</v>
      </c>
      <c r="D19" s="297" t="s">
        <v>158</v>
      </c>
      <c r="E19" s="179" t="s">
        <v>179</v>
      </c>
      <c r="F19" s="292" t="s">
        <v>122</v>
      </c>
      <c r="G19" s="100" t="s">
        <v>180</v>
      </c>
      <c r="H19" s="135" t="s">
        <v>41</v>
      </c>
      <c r="I19" s="94" t="s">
        <v>41</v>
      </c>
      <c r="J19" s="94" t="s">
        <v>41</v>
      </c>
      <c r="K19" s="94" t="s">
        <v>10</v>
      </c>
      <c r="L19" s="94" t="s">
        <v>11</v>
      </c>
      <c r="M19" s="94" t="s">
        <v>41</v>
      </c>
      <c r="N19" s="94" t="s">
        <v>41</v>
      </c>
      <c r="O19" s="94" t="s">
        <v>41</v>
      </c>
      <c r="P19" s="94" t="s">
        <v>41</v>
      </c>
      <c r="Q19" s="94" t="s">
        <v>41</v>
      </c>
      <c r="R19" s="94" t="s">
        <v>41</v>
      </c>
      <c r="S19" s="94" t="s">
        <v>41</v>
      </c>
      <c r="T19" s="94" t="s">
        <v>41</v>
      </c>
      <c r="U19" s="94" t="s">
        <v>41</v>
      </c>
      <c r="V19" s="94" t="s">
        <v>41</v>
      </c>
      <c r="W19" s="94" t="s">
        <v>41</v>
      </c>
      <c r="X19" s="95" t="s">
        <v>41</v>
      </c>
      <c r="Y19" s="294"/>
      <c r="Z19" s="342" t="s">
        <v>181</v>
      </c>
      <c r="AA19" s="232" t="e">
        <v>#REF!</v>
      </c>
      <c r="AB19" s="244"/>
      <c r="AC19" s="350"/>
      <c r="AD19" s="244"/>
    </row>
    <row r="20" spans="1:30" ht="69" x14ac:dyDescent="0.25">
      <c r="A20" s="255" t="s">
        <v>182</v>
      </c>
      <c r="B20" s="60" t="s">
        <v>183</v>
      </c>
      <c r="C20" s="179">
        <v>2022</v>
      </c>
      <c r="D20" s="297" t="s">
        <v>184</v>
      </c>
      <c r="E20" s="179" t="s">
        <v>185</v>
      </c>
      <c r="F20" s="292" t="s">
        <v>128</v>
      </c>
      <c r="G20" s="100" t="s">
        <v>186</v>
      </c>
      <c r="H20" s="135" t="s">
        <v>41</v>
      </c>
      <c r="I20" s="94" t="s">
        <v>41</v>
      </c>
      <c r="J20" s="94" t="s">
        <v>41</v>
      </c>
      <c r="K20" s="94" t="s">
        <v>41</v>
      </c>
      <c r="L20" s="94" t="s">
        <v>41</v>
      </c>
      <c r="M20" s="94" t="s">
        <v>41</v>
      </c>
      <c r="N20" s="94" t="s">
        <v>41</v>
      </c>
      <c r="O20" s="94" t="s">
        <v>41</v>
      </c>
      <c r="P20" s="94" t="s">
        <v>15</v>
      </c>
      <c r="Q20" s="94" t="s">
        <v>41</v>
      </c>
      <c r="R20" s="94" t="s">
        <v>41</v>
      </c>
      <c r="S20" s="94" t="s">
        <v>41</v>
      </c>
      <c r="T20" s="94" t="s">
        <v>41</v>
      </c>
      <c r="U20" s="94" t="s">
        <v>41</v>
      </c>
      <c r="V20" s="94" t="s">
        <v>41</v>
      </c>
      <c r="W20" s="94" t="s">
        <v>41</v>
      </c>
      <c r="X20" s="95" t="s">
        <v>41</v>
      </c>
      <c r="Y20" s="294"/>
      <c r="Z20" s="342" t="s">
        <v>187</v>
      </c>
      <c r="AA20" s="232" t="e">
        <v>#REF!</v>
      </c>
      <c r="AB20" s="244"/>
      <c r="AC20" s="350"/>
      <c r="AD20" s="244"/>
    </row>
    <row r="21" spans="1:30" ht="93" customHeight="1" x14ac:dyDescent="0.25">
      <c r="A21" s="255" t="s">
        <v>188</v>
      </c>
      <c r="B21" s="60" t="s">
        <v>189</v>
      </c>
      <c r="C21" s="179">
        <v>2022</v>
      </c>
      <c r="D21" s="297" t="s">
        <v>190</v>
      </c>
      <c r="E21" s="179" t="s">
        <v>185</v>
      </c>
      <c r="F21" s="292" t="s">
        <v>100</v>
      </c>
      <c r="G21" s="100" t="s">
        <v>191</v>
      </c>
      <c r="H21" s="135" t="s">
        <v>41</v>
      </c>
      <c r="I21" s="94" t="s">
        <v>41</v>
      </c>
      <c r="J21" s="94" t="s">
        <v>41</v>
      </c>
      <c r="K21" s="94" t="s">
        <v>41</v>
      </c>
      <c r="L21" s="94" t="s">
        <v>41</v>
      </c>
      <c r="M21" s="94" t="s">
        <v>12</v>
      </c>
      <c r="N21" s="94" t="s">
        <v>41</v>
      </c>
      <c r="O21" s="94" t="s">
        <v>41</v>
      </c>
      <c r="P21" s="94" t="s">
        <v>41</v>
      </c>
      <c r="Q21" s="94" t="s">
        <v>41</v>
      </c>
      <c r="R21" s="94" t="s">
        <v>41</v>
      </c>
      <c r="S21" s="94" t="s">
        <v>41</v>
      </c>
      <c r="T21" s="94" t="s">
        <v>19</v>
      </c>
      <c r="U21" s="94" t="s">
        <v>20</v>
      </c>
      <c r="V21" s="94" t="s">
        <v>21</v>
      </c>
      <c r="W21" s="94" t="s">
        <v>41</v>
      </c>
      <c r="X21" s="95" t="s">
        <v>41</v>
      </c>
      <c r="Y21" s="294"/>
      <c r="Z21" s="342" t="s">
        <v>192</v>
      </c>
      <c r="AA21" s="232" t="e">
        <v>#REF!</v>
      </c>
      <c r="AB21" s="244"/>
      <c r="AC21" s="350"/>
      <c r="AD21" s="244"/>
    </row>
    <row r="22" spans="1:30" ht="92.25" customHeight="1" x14ac:dyDescent="0.25">
      <c r="A22" s="255" t="s">
        <v>193</v>
      </c>
      <c r="B22" s="60" t="s">
        <v>194</v>
      </c>
      <c r="C22" s="179">
        <v>2022</v>
      </c>
      <c r="D22" s="297" t="s">
        <v>195</v>
      </c>
      <c r="E22" s="179" t="s">
        <v>185</v>
      </c>
      <c r="F22" s="292" t="s">
        <v>122</v>
      </c>
      <c r="G22" s="100" t="s">
        <v>196</v>
      </c>
      <c r="H22" s="135" t="s">
        <v>41</v>
      </c>
      <c r="I22" s="94" t="s">
        <v>41</v>
      </c>
      <c r="J22" s="94" t="s">
        <v>41</v>
      </c>
      <c r="K22" s="94" t="s">
        <v>10</v>
      </c>
      <c r="L22" s="94" t="s">
        <v>41</v>
      </c>
      <c r="M22" s="94" t="s">
        <v>41</v>
      </c>
      <c r="N22" s="94" t="s">
        <v>41</v>
      </c>
      <c r="O22" s="94" t="s">
        <v>41</v>
      </c>
      <c r="P22" s="94" t="s">
        <v>41</v>
      </c>
      <c r="Q22" s="94" t="s">
        <v>41</v>
      </c>
      <c r="R22" s="94" t="s">
        <v>41</v>
      </c>
      <c r="S22" s="94" t="s">
        <v>41</v>
      </c>
      <c r="T22" s="94" t="s">
        <v>19</v>
      </c>
      <c r="U22" s="94" t="s">
        <v>41</v>
      </c>
      <c r="V22" s="94" t="s">
        <v>41</v>
      </c>
      <c r="W22" s="94" t="s">
        <v>41</v>
      </c>
      <c r="X22" s="95" t="s">
        <v>41</v>
      </c>
      <c r="Y22" s="294"/>
      <c r="Z22" s="342" t="s">
        <v>197</v>
      </c>
      <c r="AA22" s="232" t="e">
        <v>#REF!</v>
      </c>
      <c r="AB22" s="244"/>
      <c r="AC22" s="350"/>
      <c r="AD22" s="244"/>
    </row>
    <row r="23" spans="1:30" ht="108.75" customHeight="1" x14ac:dyDescent="0.25">
      <c r="A23" s="255" t="s">
        <v>198</v>
      </c>
      <c r="B23" s="60" t="s">
        <v>199</v>
      </c>
      <c r="C23" s="179">
        <v>2022</v>
      </c>
      <c r="D23" s="297" t="s">
        <v>184</v>
      </c>
      <c r="E23" s="179" t="s">
        <v>200</v>
      </c>
      <c r="F23" s="292" t="s">
        <v>107</v>
      </c>
      <c r="G23" s="100" t="s">
        <v>201</v>
      </c>
      <c r="H23" s="135" t="s">
        <v>41</v>
      </c>
      <c r="I23" s="94" t="s">
        <v>41</v>
      </c>
      <c r="J23" s="94" t="s">
        <v>41</v>
      </c>
      <c r="K23" s="94" t="s">
        <v>10</v>
      </c>
      <c r="L23" s="94" t="s">
        <v>41</v>
      </c>
      <c r="M23" s="94" t="s">
        <v>12</v>
      </c>
      <c r="N23" s="94" t="s">
        <v>41</v>
      </c>
      <c r="O23" s="94" t="s">
        <v>41</v>
      </c>
      <c r="P23" s="94" t="s">
        <v>41</v>
      </c>
      <c r="Q23" s="94" t="s">
        <v>41</v>
      </c>
      <c r="R23" s="94" t="s">
        <v>41</v>
      </c>
      <c r="S23" s="94" t="s">
        <v>41</v>
      </c>
      <c r="T23" s="94" t="s">
        <v>41</v>
      </c>
      <c r="U23" s="94" t="s">
        <v>41</v>
      </c>
      <c r="V23" s="94" t="s">
        <v>41</v>
      </c>
      <c r="W23" s="94" t="s">
        <v>41</v>
      </c>
      <c r="X23" s="95" t="s">
        <v>41</v>
      </c>
      <c r="Y23" s="294"/>
      <c r="Z23" s="342" t="s">
        <v>202</v>
      </c>
      <c r="AA23" s="232" t="e">
        <v>#REF!</v>
      </c>
      <c r="AB23" s="244"/>
      <c r="AC23" s="350"/>
      <c r="AD23" s="244"/>
    </row>
    <row r="24" spans="1:30" ht="69" x14ac:dyDescent="0.25">
      <c r="A24" s="255" t="s">
        <v>203</v>
      </c>
      <c r="B24" s="60" t="s">
        <v>204</v>
      </c>
      <c r="C24" s="179">
        <v>2022</v>
      </c>
      <c r="D24" s="297" t="s">
        <v>195</v>
      </c>
      <c r="E24" s="179" t="s">
        <v>200</v>
      </c>
      <c r="F24" s="292" t="s">
        <v>122</v>
      </c>
      <c r="G24" s="100" t="s">
        <v>205</v>
      </c>
      <c r="H24" s="135" t="s">
        <v>41</v>
      </c>
      <c r="I24" s="94" t="s">
        <v>41</v>
      </c>
      <c r="J24" s="94" t="s">
        <v>41</v>
      </c>
      <c r="K24" s="94" t="s">
        <v>41</v>
      </c>
      <c r="L24" s="94" t="s">
        <v>41</v>
      </c>
      <c r="M24" s="94" t="s">
        <v>41</v>
      </c>
      <c r="N24" s="94" t="s">
        <v>41</v>
      </c>
      <c r="O24" s="94" t="s">
        <v>41</v>
      </c>
      <c r="P24" s="94" t="s">
        <v>41</v>
      </c>
      <c r="Q24" s="94" t="s">
        <v>41</v>
      </c>
      <c r="R24" s="94" t="s">
        <v>41</v>
      </c>
      <c r="S24" s="94" t="s">
        <v>41</v>
      </c>
      <c r="T24" s="94" t="s">
        <v>41</v>
      </c>
      <c r="U24" s="94" t="s">
        <v>41</v>
      </c>
      <c r="V24" s="94" t="s">
        <v>21</v>
      </c>
      <c r="W24" s="94" t="s">
        <v>41</v>
      </c>
      <c r="X24" s="95" t="s">
        <v>23</v>
      </c>
      <c r="Y24" s="294"/>
      <c r="Z24" s="342" t="s">
        <v>206</v>
      </c>
      <c r="AA24" s="232" t="e">
        <v>#REF!</v>
      </c>
      <c r="AB24" s="244"/>
      <c r="AC24" s="350"/>
      <c r="AD24" s="244"/>
    </row>
    <row r="25" spans="1:30" ht="131.25" customHeight="1" x14ac:dyDescent="0.25">
      <c r="A25" s="255" t="s">
        <v>207</v>
      </c>
      <c r="B25" s="60" t="s">
        <v>208</v>
      </c>
      <c r="C25" s="179">
        <v>2022</v>
      </c>
      <c r="D25" s="297" t="s">
        <v>158</v>
      </c>
      <c r="E25" s="179" t="s">
        <v>200</v>
      </c>
      <c r="F25" s="292" t="s">
        <v>128</v>
      </c>
      <c r="G25" s="100" t="s">
        <v>209</v>
      </c>
      <c r="H25" s="135" t="s">
        <v>41</v>
      </c>
      <c r="I25" s="94" t="s">
        <v>41</v>
      </c>
      <c r="J25" s="94" t="s">
        <v>41</v>
      </c>
      <c r="K25" s="94" t="s">
        <v>10</v>
      </c>
      <c r="L25" s="94" t="s">
        <v>41</v>
      </c>
      <c r="M25" s="94" t="s">
        <v>41</v>
      </c>
      <c r="N25" s="94" t="s">
        <v>41</v>
      </c>
      <c r="O25" s="94" t="s">
        <v>41</v>
      </c>
      <c r="P25" s="94" t="s">
        <v>41</v>
      </c>
      <c r="Q25" s="94" t="s">
        <v>41</v>
      </c>
      <c r="R25" s="94" t="s">
        <v>17</v>
      </c>
      <c r="S25" s="94" t="s">
        <v>18</v>
      </c>
      <c r="T25" s="94" t="s">
        <v>41</v>
      </c>
      <c r="U25" s="94" t="s">
        <v>41</v>
      </c>
      <c r="V25" s="94" t="s">
        <v>41</v>
      </c>
      <c r="W25" s="94" t="s">
        <v>41</v>
      </c>
      <c r="X25" s="95" t="s">
        <v>41</v>
      </c>
      <c r="Y25" s="294"/>
      <c r="Z25" s="342" t="s">
        <v>210</v>
      </c>
      <c r="AA25" s="232" t="e">
        <v>#REF!</v>
      </c>
      <c r="AB25" s="244"/>
      <c r="AC25" s="350"/>
      <c r="AD25" s="244"/>
    </row>
    <row r="26" spans="1:30" ht="110.4" x14ac:dyDescent="0.25">
      <c r="A26" s="255" t="s">
        <v>211</v>
      </c>
      <c r="B26" s="60" t="s">
        <v>212</v>
      </c>
      <c r="C26" s="179">
        <v>2022</v>
      </c>
      <c r="D26" s="297" t="s">
        <v>158</v>
      </c>
      <c r="E26" s="179" t="s">
        <v>179</v>
      </c>
      <c r="F26" s="292" t="s">
        <v>107</v>
      </c>
      <c r="G26" s="100" t="s">
        <v>213</v>
      </c>
      <c r="H26" s="135" t="s">
        <v>41</v>
      </c>
      <c r="I26" s="94" t="s">
        <v>41</v>
      </c>
      <c r="J26" s="94" t="s">
        <v>41</v>
      </c>
      <c r="K26" s="94" t="s">
        <v>10</v>
      </c>
      <c r="L26" s="94" t="s">
        <v>41</v>
      </c>
      <c r="M26" s="94" t="s">
        <v>41</v>
      </c>
      <c r="N26" s="94" t="s">
        <v>41</v>
      </c>
      <c r="O26" s="94" t="s">
        <v>41</v>
      </c>
      <c r="P26" s="94" t="s">
        <v>41</v>
      </c>
      <c r="Q26" s="94" t="s">
        <v>41</v>
      </c>
      <c r="R26" s="94" t="s">
        <v>41</v>
      </c>
      <c r="S26" s="94" t="s">
        <v>41</v>
      </c>
      <c r="T26" s="94" t="s">
        <v>19</v>
      </c>
      <c r="U26" s="94" t="s">
        <v>41</v>
      </c>
      <c r="V26" s="94" t="s">
        <v>41</v>
      </c>
      <c r="W26" s="94" t="s">
        <v>41</v>
      </c>
      <c r="X26" s="95" t="s">
        <v>41</v>
      </c>
      <c r="Y26" s="294"/>
      <c r="Z26" s="342" t="s">
        <v>197</v>
      </c>
      <c r="AA26" s="232" t="e">
        <v>#REF!</v>
      </c>
      <c r="AB26" s="244"/>
      <c r="AC26" s="350"/>
      <c r="AD26" s="244"/>
    </row>
    <row r="27" spans="1:30" ht="69" x14ac:dyDescent="0.25">
      <c r="A27" s="255" t="s">
        <v>214</v>
      </c>
      <c r="B27" s="60" t="s">
        <v>215</v>
      </c>
      <c r="C27" s="179">
        <v>2022</v>
      </c>
      <c r="D27" s="297" t="s">
        <v>158</v>
      </c>
      <c r="E27" s="179" t="s">
        <v>216</v>
      </c>
      <c r="F27" s="292" t="s">
        <v>122</v>
      </c>
      <c r="G27" s="100" t="s">
        <v>217</v>
      </c>
      <c r="H27" s="135" t="s">
        <v>41</v>
      </c>
      <c r="I27" s="94" t="s">
        <v>41</v>
      </c>
      <c r="J27" s="94" t="s">
        <v>41</v>
      </c>
      <c r="K27" s="94" t="s">
        <v>10</v>
      </c>
      <c r="L27" s="94" t="s">
        <v>41</v>
      </c>
      <c r="M27" s="94" t="s">
        <v>41</v>
      </c>
      <c r="N27" s="94" t="s">
        <v>41</v>
      </c>
      <c r="O27" s="94" t="s">
        <v>41</v>
      </c>
      <c r="P27" s="94" t="s">
        <v>41</v>
      </c>
      <c r="Q27" s="94" t="s">
        <v>41</v>
      </c>
      <c r="R27" s="94" t="s">
        <v>17</v>
      </c>
      <c r="S27" s="94" t="s">
        <v>41</v>
      </c>
      <c r="T27" s="94" t="s">
        <v>41</v>
      </c>
      <c r="U27" s="94" t="s">
        <v>41</v>
      </c>
      <c r="V27" s="94" t="s">
        <v>41</v>
      </c>
      <c r="W27" s="94" t="s">
        <v>41</v>
      </c>
      <c r="X27" s="95" t="s">
        <v>41</v>
      </c>
      <c r="Y27" s="294"/>
      <c r="Z27" s="342" t="s">
        <v>218</v>
      </c>
      <c r="AA27" s="232" t="e">
        <v>#REF!</v>
      </c>
      <c r="AB27" s="244"/>
      <c r="AC27" s="350"/>
      <c r="AD27" s="244"/>
    </row>
    <row r="28" spans="1:30" ht="96.6" x14ac:dyDescent="0.25">
      <c r="A28" s="255" t="s">
        <v>219</v>
      </c>
      <c r="B28" s="60" t="s">
        <v>220</v>
      </c>
      <c r="C28" s="179">
        <v>2022</v>
      </c>
      <c r="D28" s="297" t="s">
        <v>158</v>
      </c>
      <c r="E28" s="179" t="s">
        <v>221</v>
      </c>
      <c r="F28" s="292" t="s">
        <v>122</v>
      </c>
      <c r="G28" s="100" t="s">
        <v>222</v>
      </c>
      <c r="H28" s="135" t="s">
        <v>41</v>
      </c>
      <c r="I28" s="94" t="s">
        <v>41</v>
      </c>
      <c r="J28" s="94" t="s">
        <v>41</v>
      </c>
      <c r="K28" s="94" t="s">
        <v>10</v>
      </c>
      <c r="L28" s="94" t="s">
        <v>41</v>
      </c>
      <c r="M28" s="94" t="s">
        <v>12</v>
      </c>
      <c r="N28" s="94" t="s">
        <v>41</v>
      </c>
      <c r="O28" s="94" t="s">
        <v>41</v>
      </c>
      <c r="P28" s="94" t="s">
        <v>41</v>
      </c>
      <c r="Q28" s="94" t="s">
        <v>41</v>
      </c>
      <c r="R28" s="94" t="s">
        <v>41</v>
      </c>
      <c r="S28" s="94" t="s">
        <v>41</v>
      </c>
      <c r="T28" s="94" t="s">
        <v>41</v>
      </c>
      <c r="U28" s="94" t="s">
        <v>41</v>
      </c>
      <c r="V28" s="94" t="s">
        <v>41</v>
      </c>
      <c r="W28" s="94" t="s">
        <v>41</v>
      </c>
      <c r="X28" s="95" t="s">
        <v>41</v>
      </c>
      <c r="Y28" s="294"/>
      <c r="Z28" s="342" t="s">
        <v>223</v>
      </c>
      <c r="AA28" s="232" t="e">
        <v>#REF!</v>
      </c>
      <c r="AB28" s="244"/>
      <c r="AC28" s="350"/>
      <c r="AD28" s="244"/>
    </row>
    <row r="29" spans="1:30" ht="59.25" customHeight="1" x14ac:dyDescent="0.25">
      <c r="A29" s="255" t="s">
        <v>224</v>
      </c>
      <c r="B29" s="60" t="s">
        <v>225</v>
      </c>
      <c r="C29" s="179">
        <v>2022</v>
      </c>
      <c r="D29" s="297" t="s">
        <v>158</v>
      </c>
      <c r="E29" s="179" t="s">
        <v>226</v>
      </c>
      <c r="F29" s="292" t="s">
        <v>107</v>
      </c>
      <c r="G29" s="100" t="s">
        <v>227</v>
      </c>
      <c r="H29" s="135" t="s">
        <v>41</v>
      </c>
      <c r="I29" s="94" t="s">
        <v>41</v>
      </c>
      <c r="J29" s="94" t="s">
        <v>41</v>
      </c>
      <c r="K29" s="94" t="s">
        <v>41</v>
      </c>
      <c r="L29" s="94" t="s">
        <v>41</v>
      </c>
      <c r="M29" s="94" t="s">
        <v>41</v>
      </c>
      <c r="N29" s="94" t="s">
        <v>13</v>
      </c>
      <c r="O29" s="94" t="s">
        <v>41</v>
      </c>
      <c r="P29" s="94" t="s">
        <v>41</v>
      </c>
      <c r="Q29" s="94" t="s">
        <v>41</v>
      </c>
      <c r="R29" s="94" t="s">
        <v>41</v>
      </c>
      <c r="S29" s="94" t="s">
        <v>41</v>
      </c>
      <c r="T29" s="94" t="s">
        <v>19</v>
      </c>
      <c r="U29" s="94" t="s">
        <v>41</v>
      </c>
      <c r="V29" s="94" t="s">
        <v>41</v>
      </c>
      <c r="W29" s="94" t="s">
        <v>41</v>
      </c>
      <c r="X29" s="95" t="s">
        <v>41</v>
      </c>
      <c r="Y29" s="294"/>
      <c r="Z29" s="342" t="s">
        <v>228</v>
      </c>
      <c r="AA29" s="232" t="e">
        <v>#REF!</v>
      </c>
      <c r="AB29" s="244"/>
      <c r="AC29" s="350"/>
      <c r="AD29" s="244"/>
    </row>
    <row r="30" spans="1:30" ht="138" x14ac:dyDescent="0.25">
      <c r="A30" s="255" t="s">
        <v>229</v>
      </c>
      <c r="B30" s="60" t="s">
        <v>230</v>
      </c>
      <c r="C30" s="179">
        <v>2022</v>
      </c>
      <c r="D30" s="297" t="s">
        <v>158</v>
      </c>
      <c r="E30" s="179" t="s">
        <v>174</v>
      </c>
      <c r="F30" s="292"/>
      <c r="G30" s="100" t="s">
        <v>231</v>
      </c>
      <c r="H30" s="135" t="s">
        <v>41</v>
      </c>
      <c r="I30" s="94" t="s">
        <v>41</v>
      </c>
      <c r="J30" s="94" t="s">
        <v>41</v>
      </c>
      <c r="K30" s="94" t="s">
        <v>10</v>
      </c>
      <c r="L30" s="94" t="s">
        <v>41</v>
      </c>
      <c r="M30" s="94" t="s">
        <v>41</v>
      </c>
      <c r="N30" s="94" t="s">
        <v>41</v>
      </c>
      <c r="O30" s="94" t="s">
        <v>41</v>
      </c>
      <c r="P30" s="94" t="s">
        <v>41</v>
      </c>
      <c r="Q30" s="94" t="s">
        <v>41</v>
      </c>
      <c r="R30" s="94" t="s">
        <v>41</v>
      </c>
      <c r="S30" s="94" t="s">
        <v>41</v>
      </c>
      <c r="T30" s="94" t="s">
        <v>41</v>
      </c>
      <c r="U30" s="94" t="s">
        <v>41</v>
      </c>
      <c r="V30" s="94" t="s">
        <v>41</v>
      </c>
      <c r="W30" s="94" t="s">
        <v>41</v>
      </c>
      <c r="X30" s="95" t="s">
        <v>41</v>
      </c>
      <c r="Y30" s="294"/>
      <c r="Z30" s="342" t="s">
        <v>232</v>
      </c>
      <c r="AA30" s="232" t="e">
        <v>#REF!</v>
      </c>
      <c r="AB30" s="244"/>
      <c r="AC30" s="350"/>
      <c r="AD30" s="244"/>
    </row>
    <row r="31" spans="1:30" ht="124.2" x14ac:dyDescent="0.25">
      <c r="A31" s="255" t="s">
        <v>233</v>
      </c>
      <c r="B31" s="60" t="s">
        <v>234</v>
      </c>
      <c r="C31" s="179">
        <v>2021</v>
      </c>
      <c r="D31" s="297" t="s">
        <v>158</v>
      </c>
      <c r="E31" s="179" t="s">
        <v>133</v>
      </c>
      <c r="F31" s="292" t="s">
        <v>107</v>
      </c>
      <c r="G31" s="100" t="s">
        <v>235</v>
      </c>
      <c r="H31" s="135" t="s">
        <v>41</v>
      </c>
      <c r="I31" s="94" t="s">
        <v>8</v>
      </c>
      <c r="J31" s="94" t="s">
        <v>41</v>
      </c>
      <c r="K31" s="94" t="s">
        <v>10</v>
      </c>
      <c r="L31" s="94" t="s">
        <v>41</v>
      </c>
      <c r="M31" s="94" t="s">
        <v>41</v>
      </c>
      <c r="N31" s="94" t="s">
        <v>41</v>
      </c>
      <c r="O31" s="94" t="s">
        <v>41</v>
      </c>
      <c r="P31" s="94" t="s">
        <v>41</v>
      </c>
      <c r="Q31" s="94" t="s">
        <v>41</v>
      </c>
      <c r="R31" s="94" t="s">
        <v>41</v>
      </c>
      <c r="S31" s="94" t="s">
        <v>41</v>
      </c>
      <c r="T31" s="94" t="s">
        <v>41</v>
      </c>
      <c r="U31" s="94" t="s">
        <v>41</v>
      </c>
      <c r="V31" s="94" t="s">
        <v>41</v>
      </c>
      <c r="W31" s="94" t="s">
        <v>41</v>
      </c>
      <c r="X31" s="95" t="s">
        <v>23</v>
      </c>
      <c r="Y31" s="294"/>
      <c r="Z31" s="342" t="s">
        <v>236</v>
      </c>
      <c r="AA31" s="232" t="e">
        <v>#REF!</v>
      </c>
      <c r="AB31" s="244"/>
      <c r="AC31" s="350"/>
      <c r="AD31" s="244"/>
    </row>
    <row r="32" spans="1:30" ht="110.4" x14ac:dyDescent="0.25">
      <c r="A32" s="255" t="s">
        <v>237</v>
      </c>
      <c r="B32" s="60" t="s">
        <v>238</v>
      </c>
      <c r="C32" s="179">
        <v>2021</v>
      </c>
      <c r="D32" s="297" t="s">
        <v>158</v>
      </c>
      <c r="E32" s="179" t="s">
        <v>239</v>
      </c>
      <c r="F32" s="292" t="s">
        <v>100</v>
      </c>
      <c r="G32" s="100" t="s">
        <v>240</v>
      </c>
      <c r="H32" s="135" t="s">
        <v>41</v>
      </c>
      <c r="I32" s="94" t="s">
        <v>8</v>
      </c>
      <c r="J32" s="94" t="s">
        <v>41</v>
      </c>
      <c r="K32" s="94" t="s">
        <v>41</v>
      </c>
      <c r="L32" s="94" t="s">
        <v>41</v>
      </c>
      <c r="M32" s="94" t="s">
        <v>41</v>
      </c>
      <c r="N32" s="94" t="s">
        <v>41</v>
      </c>
      <c r="O32" s="94" t="s">
        <v>14</v>
      </c>
      <c r="P32" s="94" t="s">
        <v>41</v>
      </c>
      <c r="Q32" s="94" t="s">
        <v>41</v>
      </c>
      <c r="R32" s="94" t="s">
        <v>41</v>
      </c>
      <c r="S32" s="94" t="s">
        <v>41</v>
      </c>
      <c r="T32" s="94" t="s">
        <v>41</v>
      </c>
      <c r="U32" s="94" t="s">
        <v>41</v>
      </c>
      <c r="V32" s="94" t="s">
        <v>41</v>
      </c>
      <c r="W32" s="94" t="s">
        <v>41</v>
      </c>
      <c r="X32" s="95" t="s">
        <v>41</v>
      </c>
      <c r="Y32" s="294"/>
      <c r="Z32" s="342" t="s">
        <v>241</v>
      </c>
      <c r="AA32" s="232" t="e">
        <v>#REF!</v>
      </c>
      <c r="AB32" s="244"/>
      <c r="AC32" s="350"/>
      <c r="AD32" s="244"/>
    </row>
    <row r="33" spans="1:30" ht="82.8" x14ac:dyDescent="0.25">
      <c r="A33" s="255" t="s">
        <v>242</v>
      </c>
      <c r="B33" s="60" t="s">
        <v>243</v>
      </c>
      <c r="C33" s="179">
        <v>2021</v>
      </c>
      <c r="D33" s="297" t="s">
        <v>190</v>
      </c>
      <c r="E33" s="179" t="s">
        <v>216</v>
      </c>
      <c r="F33" s="292" t="s">
        <v>122</v>
      </c>
      <c r="G33" s="100" t="s">
        <v>244</v>
      </c>
      <c r="H33" s="135" t="s">
        <v>41</v>
      </c>
      <c r="I33" s="94" t="s">
        <v>41</v>
      </c>
      <c r="J33" s="94" t="s">
        <v>41</v>
      </c>
      <c r="K33" s="94" t="s">
        <v>41</v>
      </c>
      <c r="L33" s="94" t="s">
        <v>41</v>
      </c>
      <c r="M33" s="94" t="s">
        <v>41</v>
      </c>
      <c r="N33" s="94" t="s">
        <v>41</v>
      </c>
      <c r="O33" s="94" t="s">
        <v>41</v>
      </c>
      <c r="P33" s="94" t="s">
        <v>41</v>
      </c>
      <c r="Q33" s="94" t="s">
        <v>41</v>
      </c>
      <c r="R33" s="94" t="s">
        <v>41</v>
      </c>
      <c r="S33" s="94" t="s">
        <v>41</v>
      </c>
      <c r="T33" s="94" t="s">
        <v>41</v>
      </c>
      <c r="U33" s="94" t="s">
        <v>20</v>
      </c>
      <c r="V33" s="94" t="s">
        <v>41</v>
      </c>
      <c r="W33" s="94" t="s">
        <v>41</v>
      </c>
      <c r="X33" s="95" t="s">
        <v>23</v>
      </c>
      <c r="Y33" s="294"/>
      <c r="Z33" s="342" t="s">
        <v>245</v>
      </c>
      <c r="AA33" s="232" t="e">
        <v>#REF!</v>
      </c>
      <c r="AB33" s="244"/>
      <c r="AC33" s="350"/>
      <c r="AD33" s="244"/>
    </row>
    <row r="34" spans="1:30" ht="69" x14ac:dyDescent="0.25">
      <c r="A34" s="255" t="s">
        <v>246</v>
      </c>
      <c r="B34" s="60" t="s">
        <v>247</v>
      </c>
      <c r="C34" s="179">
        <v>2020</v>
      </c>
      <c r="D34" s="297" t="s">
        <v>158</v>
      </c>
      <c r="E34" s="179" t="s">
        <v>248</v>
      </c>
      <c r="F34" s="292" t="s">
        <v>128</v>
      </c>
      <c r="G34" s="100" t="s">
        <v>249</v>
      </c>
      <c r="H34" s="135" t="s">
        <v>41</v>
      </c>
      <c r="I34" s="94" t="s">
        <v>41</v>
      </c>
      <c r="J34" s="94" t="s">
        <v>41</v>
      </c>
      <c r="K34" s="94" t="s">
        <v>41</v>
      </c>
      <c r="L34" s="94" t="s">
        <v>41</v>
      </c>
      <c r="M34" s="94" t="s">
        <v>41</v>
      </c>
      <c r="N34" s="94" t="s">
        <v>41</v>
      </c>
      <c r="O34" s="94" t="s">
        <v>41</v>
      </c>
      <c r="P34" s="94" t="s">
        <v>41</v>
      </c>
      <c r="Q34" s="94" t="s">
        <v>41</v>
      </c>
      <c r="R34" s="94" t="s">
        <v>41</v>
      </c>
      <c r="S34" s="94" t="s">
        <v>18</v>
      </c>
      <c r="T34" s="94" t="s">
        <v>41</v>
      </c>
      <c r="U34" s="94" t="s">
        <v>41</v>
      </c>
      <c r="V34" s="94" t="s">
        <v>41</v>
      </c>
      <c r="W34" s="94" t="s">
        <v>41</v>
      </c>
      <c r="X34" s="95" t="s">
        <v>41</v>
      </c>
      <c r="Y34" s="294"/>
      <c r="Z34" s="342" t="s">
        <v>250</v>
      </c>
      <c r="AA34" s="232" t="e">
        <v>#REF!</v>
      </c>
      <c r="AB34" s="244"/>
      <c r="AC34" s="350"/>
      <c r="AD34" s="244"/>
    </row>
    <row r="35" spans="1:30" ht="68.25" customHeight="1" x14ac:dyDescent="0.25">
      <c r="A35" s="255" t="s">
        <v>251</v>
      </c>
      <c r="B35" s="60" t="s">
        <v>252</v>
      </c>
      <c r="C35" s="179">
        <v>2015</v>
      </c>
      <c r="D35" s="297" t="s">
        <v>158</v>
      </c>
      <c r="E35" s="179" t="s">
        <v>253</v>
      </c>
      <c r="F35" s="292" t="s">
        <v>134</v>
      </c>
      <c r="G35" s="100" t="s">
        <v>254</v>
      </c>
      <c r="H35" s="135" t="s">
        <v>41</v>
      </c>
      <c r="I35" s="94" t="s">
        <v>41</v>
      </c>
      <c r="J35" s="94" t="s">
        <v>41</v>
      </c>
      <c r="K35" s="94" t="s">
        <v>41</v>
      </c>
      <c r="L35" s="94" t="s">
        <v>41</v>
      </c>
      <c r="M35" s="94" t="s">
        <v>41</v>
      </c>
      <c r="N35" s="94" t="s">
        <v>13</v>
      </c>
      <c r="O35" s="94" t="s">
        <v>41</v>
      </c>
      <c r="P35" s="94" t="s">
        <v>41</v>
      </c>
      <c r="Q35" s="94" t="s">
        <v>41</v>
      </c>
      <c r="R35" s="94" t="s">
        <v>41</v>
      </c>
      <c r="S35" s="94" t="s">
        <v>41</v>
      </c>
      <c r="T35" s="94" t="s">
        <v>41</v>
      </c>
      <c r="U35" s="94" t="s">
        <v>41</v>
      </c>
      <c r="V35" s="94" t="s">
        <v>41</v>
      </c>
      <c r="W35" s="94" t="s">
        <v>41</v>
      </c>
      <c r="X35" s="95" t="s">
        <v>41</v>
      </c>
      <c r="Y35" s="294"/>
      <c r="Z35" s="342" t="s">
        <v>255</v>
      </c>
      <c r="AA35" s="232" t="e">
        <v>#REF!</v>
      </c>
      <c r="AB35" s="244"/>
      <c r="AC35" s="350"/>
      <c r="AD35" s="244"/>
    </row>
    <row r="36" spans="1:30" ht="64.5" customHeight="1" x14ac:dyDescent="0.25">
      <c r="A36" s="255" t="s">
        <v>256</v>
      </c>
      <c r="B36" s="60" t="s">
        <v>257</v>
      </c>
      <c r="C36" s="179">
        <v>2014</v>
      </c>
      <c r="D36" s="297" t="s">
        <v>158</v>
      </c>
      <c r="E36" s="179" t="s">
        <v>253</v>
      </c>
      <c r="F36" s="292" t="s">
        <v>134</v>
      </c>
      <c r="G36" s="100" t="s">
        <v>258</v>
      </c>
      <c r="H36" s="135" t="s">
        <v>41</v>
      </c>
      <c r="I36" s="94" t="s">
        <v>41</v>
      </c>
      <c r="J36" s="94" t="s">
        <v>41</v>
      </c>
      <c r="K36" s="94" t="s">
        <v>41</v>
      </c>
      <c r="L36" s="94" t="s">
        <v>41</v>
      </c>
      <c r="M36" s="94" t="s">
        <v>41</v>
      </c>
      <c r="N36" s="94" t="s">
        <v>13</v>
      </c>
      <c r="O36" s="94" t="s">
        <v>41</v>
      </c>
      <c r="P36" s="94" t="s">
        <v>41</v>
      </c>
      <c r="Q36" s="94" t="s">
        <v>41</v>
      </c>
      <c r="R36" s="94" t="s">
        <v>41</v>
      </c>
      <c r="S36" s="94" t="s">
        <v>41</v>
      </c>
      <c r="T36" s="94" t="s">
        <v>41</v>
      </c>
      <c r="U36" s="94" t="s">
        <v>41</v>
      </c>
      <c r="V36" s="94" t="s">
        <v>41</v>
      </c>
      <c r="W36" s="94" t="s">
        <v>41</v>
      </c>
      <c r="X36" s="95" t="s">
        <v>41</v>
      </c>
      <c r="Y36" s="294"/>
      <c r="Z36" s="342" t="s">
        <v>259</v>
      </c>
      <c r="AA36" s="232" t="e">
        <v>#REF!</v>
      </c>
      <c r="AB36" s="244"/>
      <c r="AC36" s="350"/>
      <c r="AD36" s="244"/>
    </row>
    <row r="37" spans="1:30" ht="62.25" customHeight="1" x14ac:dyDescent="0.25">
      <c r="A37" s="255" t="s">
        <v>260</v>
      </c>
      <c r="B37" s="60" t="s">
        <v>261</v>
      </c>
      <c r="C37" s="179">
        <v>2013</v>
      </c>
      <c r="D37" s="179" t="s">
        <v>158</v>
      </c>
      <c r="E37" s="179" t="s">
        <v>216</v>
      </c>
      <c r="F37" s="292" t="s">
        <v>107</v>
      </c>
      <c r="G37" s="100" t="s">
        <v>262</v>
      </c>
      <c r="H37" s="135" t="s">
        <v>41</v>
      </c>
      <c r="I37" s="94" t="s">
        <v>41</v>
      </c>
      <c r="J37" s="94" t="s">
        <v>41</v>
      </c>
      <c r="K37" s="94" t="s">
        <v>41</v>
      </c>
      <c r="L37" s="94" t="s">
        <v>41</v>
      </c>
      <c r="M37" s="94" t="s">
        <v>41</v>
      </c>
      <c r="N37" s="94" t="s">
        <v>41</v>
      </c>
      <c r="O37" s="94" t="s">
        <v>41</v>
      </c>
      <c r="P37" s="94" t="s">
        <v>41</v>
      </c>
      <c r="Q37" s="94" t="s">
        <v>41</v>
      </c>
      <c r="R37" s="94" t="s">
        <v>41</v>
      </c>
      <c r="S37" s="94" t="s">
        <v>18</v>
      </c>
      <c r="T37" s="94" t="s">
        <v>41</v>
      </c>
      <c r="U37" s="94" t="s">
        <v>41</v>
      </c>
      <c r="V37" s="94" t="s">
        <v>41</v>
      </c>
      <c r="W37" s="94" t="s">
        <v>41</v>
      </c>
      <c r="X37" s="95" t="s">
        <v>41</v>
      </c>
      <c r="Y37" s="294"/>
      <c r="Z37" s="342" t="s">
        <v>263</v>
      </c>
      <c r="AA37" s="232" t="e">
        <v>#REF!</v>
      </c>
      <c r="AB37" s="244"/>
      <c r="AC37" s="350"/>
      <c r="AD37" s="244"/>
    </row>
    <row r="38" spans="1:30" ht="69" x14ac:dyDescent="0.25">
      <c r="A38" s="255" t="s">
        <v>264</v>
      </c>
      <c r="B38" s="60" t="s">
        <v>265</v>
      </c>
      <c r="C38" s="179">
        <v>2012</v>
      </c>
      <c r="D38" s="297" t="s">
        <v>266</v>
      </c>
      <c r="E38" s="179" t="s">
        <v>216</v>
      </c>
      <c r="F38" s="292" t="s">
        <v>107</v>
      </c>
      <c r="G38" s="100" t="s">
        <v>267</v>
      </c>
      <c r="H38" s="135" t="s">
        <v>41</v>
      </c>
      <c r="I38" s="94" t="s">
        <v>41</v>
      </c>
      <c r="J38" s="94" t="s">
        <v>41</v>
      </c>
      <c r="K38" s="94" t="s">
        <v>10</v>
      </c>
      <c r="L38" s="94" t="s">
        <v>41</v>
      </c>
      <c r="M38" s="94" t="s">
        <v>12</v>
      </c>
      <c r="N38" s="94" t="s">
        <v>41</v>
      </c>
      <c r="O38" s="94" t="s">
        <v>41</v>
      </c>
      <c r="P38" s="94" t="s">
        <v>41</v>
      </c>
      <c r="Q38" s="94" t="s">
        <v>41</v>
      </c>
      <c r="R38" s="94" t="s">
        <v>41</v>
      </c>
      <c r="S38" s="94" t="s">
        <v>41</v>
      </c>
      <c r="T38" s="94" t="s">
        <v>41</v>
      </c>
      <c r="U38" s="94" t="s">
        <v>41</v>
      </c>
      <c r="V38" s="94" t="s">
        <v>41</v>
      </c>
      <c r="W38" s="94" t="s">
        <v>41</v>
      </c>
      <c r="X38" s="95" t="s">
        <v>41</v>
      </c>
      <c r="Y38" s="294"/>
      <c r="Z38" s="342" t="s">
        <v>268</v>
      </c>
      <c r="AA38" s="232" t="e">
        <v>#REF!</v>
      </c>
      <c r="AB38" s="244"/>
      <c r="AC38" s="350"/>
      <c r="AD38" s="244"/>
    </row>
    <row r="39" spans="1:30" ht="124.2" x14ac:dyDescent="0.25">
      <c r="A39" s="255" t="s">
        <v>269</v>
      </c>
      <c r="B39" s="60" t="s">
        <v>270</v>
      </c>
      <c r="C39" s="179">
        <v>2012</v>
      </c>
      <c r="D39" s="297" t="s">
        <v>184</v>
      </c>
      <c r="E39" s="179" t="s">
        <v>253</v>
      </c>
      <c r="F39" s="292" t="s">
        <v>134</v>
      </c>
      <c r="G39" s="100" t="s">
        <v>271</v>
      </c>
      <c r="H39" s="135" t="s">
        <v>41</v>
      </c>
      <c r="I39" s="94" t="s">
        <v>41</v>
      </c>
      <c r="J39" s="94" t="s">
        <v>41</v>
      </c>
      <c r="K39" s="94" t="s">
        <v>41</v>
      </c>
      <c r="L39" s="94" t="s">
        <v>41</v>
      </c>
      <c r="M39" s="94" t="s">
        <v>41</v>
      </c>
      <c r="N39" s="94" t="s">
        <v>13</v>
      </c>
      <c r="O39" s="94" t="s">
        <v>41</v>
      </c>
      <c r="P39" s="94" t="s">
        <v>41</v>
      </c>
      <c r="Q39" s="94" t="s">
        <v>41</v>
      </c>
      <c r="R39" s="94" t="s">
        <v>41</v>
      </c>
      <c r="S39" s="94" t="s">
        <v>41</v>
      </c>
      <c r="T39" s="94" t="s">
        <v>41</v>
      </c>
      <c r="U39" s="94" t="s">
        <v>41</v>
      </c>
      <c r="V39" s="94" t="s">
        <v>41</v>
      </c>
      <c r="W39" s="94" t="s">
        <v>41</v>
      </c>
      <c r="X39" s="95" t="s">
        <v>23</v>
      </c>
      <c r="Y39" s="294"/>
      <c r="Z39" s="342" t="s">
        <v>272</v>
      </c>
      <c r="AA39" s="232" t="e">
        <v>#REF!</v>
      </c>
      <c r="AB39" s="244"/>
      <c r="AC39" s="350"/>
      <c r="AD39" s="244"/>
    </row>
    <row r="40" spans="1:30" ht="90.75" customHeight="1" x14ac:dyDescent="0.25">
      <c r="A40" s="255" t="s">
        <v>273</v>
      </c>
      <c r="B40" s="60" t="s">
        <v>274</v>
      </c>
      <c r="C40" s="179">
        <v>2018</v>
      </c>
      <c r="D40" s="297" t="s">
        <v>184</v>
      </c>
      <c r="E40" s="179" t="s">
        <v>275</v>
      </c>
      <c r="F40" s="292" t="s">
        <v>128</v>
      </c>
      <c r="G40" s="100" t="s">
        <v>276</v>
      </c>
      <c r="H40" s="135" t="s">
        <v>41</v>
      </c>
      <c r="I40" s="94" t="s">
        <v>8</v>
      </c>
      <c r="J40" s="94" t="s">
        <v>41</v>
      </c>
      <c r="K40" s="94" t="s">
        <v>41</v>
      </c>
      <c r="L40" s="94" t="s">
        <v>41</v>
      </c>
      <c r="M40" s="94" t="s">
        <v>41</v>
      </c>
      <c r="N40" s="94" t="s">
        <v>41</v>
      </c>
      <c r="O40" s="94" t="s">
        <v>41</v>
      </c>
      <c r="P40" s="94" t="s">
        <v>15</v>
      </c>
      <c r="Q40" s="94" t="s">
        <v>41</v>
      </c>
      <c r="R40" s="94" t="s">
        <v>41</v>
      </c>
      <c r="S40" s="94" t="s">
        <v>41</v>
      </c>
      <c r="T40" s="94" t="s">
        <v>41</v>
      </c>
      <c r="U40" s="94" t="s">
        <v>41</v>
      </c>
      <c r="V40" s="94" t="s">
        <v>41</v>
      </c>
      <c r="W40" s="94" t="s">
        <v>41</v>
      </c>
      <c r="X40" s="95" t="s">
        <v>41</v>
      </c>
      <c r="Y40" s="294"/>
      <c r="Z40" s="342" t="s">
        <v>277</v>
      </c>
      <c r="AA40" s="232" t="e">
        <v>#REF!</v>
      </c>
      <c r="AB40" s="244"/>
      <c r="AC40" s="350"/>
      <c r="AD40" s="244"/>
    </row>
    <row r="41" spans="1:30" ht="110.4" x14ac:dyDescent="0.25">
      <c r="A41" s="255" t="s">
        <v>278</v>
      </c>
      <c r="B41" s="60" t="s">
        <v>279</v>
      </c>
      <c r="C41" s="179">
        <v>2022</v>
      </c>
      <c r="D41" s="297" t="s">
        <v>184</v>
      </c>
      <c r="E41" s="179" t="s">
        <v>280</v>
      </c>
      <c r="F41" s="292" t="s">
        <v>281</v>
      </c>
      <c r="G41" s="100" t="s">
        <v>282</v>
      </c>
      <c r="H41" s="135" t="s">
        <v>41</v>
      </c>
      <c r="I41" s="94" t="s">
        <v>41</v>
      </c>
      <c r="J41" s="94" t="s">
        <v>41</v>
      </c>
      <c r="K41" s="94" t="s">
        <v>41</v>
      </c>
      <c r="L41" s="94" t="s">
        <v>41</v>
      </c>
      <c r="M41" s="94" t="s">
        <v>41</v>
      </c>
      <c r="N41" s="94" t="s">
        <v>41</v>
      </c>
      <c r="O41" s="94" t="s">
        <v>41</v>
      </c>
      <c r="P41" s="94" t="s">
        <v>41</v>
      </c>
      <c r="Q41" s="94" t="s">
        <v>41</v>
      </c>
      <c r="R41" s="94" t="s">
        <v>17</v>
      </c>
      <c r="S41" s="94" t="s">
        <v>41</v>
      </c>
      <c r="T41" s="94" t="s">
        <v>19</v>
      </c>
      <c r="U41" s="94" t="s">
        <v>41</v>
      </c>
      <c r="V41" s="94" t="s">
        <v>41</v>
      </c>
      <c r="W41" s="94" t="s">
        <v>41</v>
      </c>
      <c r="X41" s="95" t="s">
        <v>23</v>
      </c>
      <c r="Y41" s="294"/>
      <c r="Z41" s="342" t="s">
        <v>283</v>
      </c>
      <c r="AA41" s="232" t="e">
        <v>#REF!</v>
      </c>
      <c r="AB41" s="244"/>
      <c r="AC41" s="350"/>
      <c r="AD41" s="244"/>
    </row>
    <row r="42" spans="1:30" ht="69" x14ac:dyDescent="0.25">
      <c r="A42" s="255" t="s">
        <v>284</v>
      </c>
      <c r="B42" s="60" t="s">
        <v>285</v>
      </c>
      <c r="C42" s="179">
        <v>2018</v>
      </c>
      <c r="D42" s="297" t="s">
        <v>158</v>
      </c>
      <c r="E42" s="179" t="s">
        <v>216</v>
      </c>
      <c r="F42" s="292" t="s">
        <v>122</v>
      </c>
      <c r="G42" s="300" t="s">
        <v>286</v>
      </c>
      <c r="H42" s="135" t="s">
        <v>41</v>
      </c>
      <c r="I42" s="94" t="s">
        <v>41</v>
      </c>
      <c r="J42" s="94" t="s">
        <v>41</v>
      </c>
      <c r="K42" s="94" t="s">
        <v>41</v>
      </c>
      <c r="L42" s="94" t="s">
        <v>41</v>
      </c>
      <c r="M42" s="94" t="s">
        <v>12</v>
      </c>
      <c r="N42" s="94" t="s">
        <v>41</v>
      </c>
      <c r="O42" s="94" t="s">
        <v>41</v>
      </c>
      <c r="P42" s="94" t="s">
        <v>41</v>
      </c>
      <c r="Q42" s="94" t="s">
        <v>41</v>
      </c>
      <c r="R42" s="94" t="s">
        <v>41</v>
      </c>
      <c r="S42" s="94" t="s">
        <v>41</v>
      </c>
      <c r="T42" s="94" t="s">
        <v>41</v>
      </c>
      <c r="U42" s="94" t="s">
        <v>41</v>
      </c>
      <c r="V42" s="94" t="s">
        <v>41</v>
      </c>
      <c r="W42" s="94" t="s">
        <v>41</v>
      </c>
      <c r="X42" s="95" t="s">
        <v>23</v>
      </c>
      <c r="Y42" s="294"/>
      <c r="Z42" s="342" t="s">
        <v>287</v>
      </c>
      <c r="AA42" s="232" t="e">
        <v>#REF!</v>
      </c>
      <c r="AB42" s="244"/>
      <c r="AC42" s="350"/>
      <c r="AD42" s="244"/>
    </row>
    <row r="43" spans="1:30" ht="124.2" x14ac:dyDescent="0.25">
      <c r="A43" s="255" t="s">
        <v>288</v>
      </c>
      <c r="B43" s="60" t="s">
        <v>289</v>
      </c>
      <c r="C43" s="179">
        <v>2021</v>
      </c>
      <c r="D43" s="297" t="s">
        <v>158</v>
      </c>
      <c r="E43" s="179" t="s">
        <v>290</v>
      </c>
      <c r="F43" s="292" t="s">
        <v>100</v>
      </c>
      <c r="G43" s="301" t="s">
        <v>291</v>
      </c>
      <c r="H43" s="135" t="s">
        <v>7</v>
      </c>
      <c r="I43" s="94" t="s">
        <v>41</v>
      </c>
      <c r="J43" s="94" t="s">
        <v>41</v>
      </c>
      <c r="K43" s="94" t="s">
        <v>41</v>
      </c>
      <c r="L43" s="94" t="s">
        <v>41</v>
      </c>
      <c r="M43" s="94" t="s">
        <v>41</v>
      </c>
      <c r="N43" s="94" t="s">
        <v>41</v>
      </c>
      <c r="O43" s="94" t="s">
        <v>41</v>
      </c>
      <c r="P43" s="94" t="s">
        <v>41</v>
      </c>
      <c r="Q43" s="94" t="s">
        <v>41</v>
      </c>
      <c r="R43" s="94" t="s">
        <v>41</v>
      </c>
      <c r="S43" s="94" t="s">
        <v>41</v>
      </c>
      <c r="T43" s="94" t="s">
        <v>41</v>
      </c>
      <c r="U43" s="94" t="s">
        <v>41</v>
      </c>
      <c r="V43" s="94" t="s">
        <v>41</v>
      </c>
      <c r="W43" s="94" t="s">
        <v>41</v>
      </c>
      <c r="X43" s="95" t="s">
        <v>23</v>
      </c>
      <c r="Y43" s="294"/>
      <c r="Z43" s="342" t="s">
        <v>292</v>
      </c>
      <c r="AA43" s="232" t="e">
        <v>#REF!</v>
      </c>
      <c r="AB43" s="244"/>
      <c r="AC43" s="350"/>
      <c r="AD43" s="244"/>
    </row>
    <row r="44" spans="1:30" ht="110.4" x14ac:dyDescent="0.25">
      <c r="A44" s="255" t="s">
        <v>293</v>
      </c>
      <c r="B44" s="60" t="s">
        <v>294</v>
      </c>
      <c r="C44" s="179">
        <v>2013</v>
      </c>
      <c r="D44" s="297" t="s">
        <v>158</v>
      </c>
      <c r="E44" s="179" t="s">
        <v>295</v>
      </c>
      <c r="F44" s="292" t="s">
        <v>107</v>
      </c>
      <c r="G44" s="301" t="s">
        <v>296</v>
      </c>
      <c r="H44" s="135" t="s">
        <v>41</v>
      </c>
      <c r="I44" s="94" t="s">
        <v>41</v>
      </c>
      <c r="J44" s="94" t="s">
        <v>41</v>
      </c>
      <c r="K44" s="94" t="s">
        <v>10</v>
      </c>
      <c r="L44" s="94" t="s">
        <v>41</v>
      </c>
      <c r="M44" s="94" t="s">
        <v>41</v>
      </c>
      <c r="N44" s="94" t="s">
        <v>13</v>
      </c>
      <c r="O44" s="94" t="s">
        <v>41</v>
      </c>
      <c r="P44" s="94" t="s">
        <v>41</v>
      </c>
      <c r="Q44" s="94" t="s">
        <v>41</v>
      </c>
      <c r="R44" s="94" t="s">
        <v>41</v>
      </c>
      <c r="S44" s="94" t="s">
        <v>41</v>
      </c>
      <c r="T44" s="94" t="s">
        <v>41</v>
      </c>
      <c r="U44" s="94" t="s">
        <v>41</v>
      </c>
      <c r="V44" s="94" t="s">
        <v>41</v>
      </c>
      <c r="W44" s="94" t="s">
        <v>41</v>
      </c>
      <c r="X44" s="95" t="s">
        <v>41</v>
      </c>
      <c r="Y44" s="294"/>
      <c r="Z44" s="342" t="s">
        <v>297</v>
      </c>
      <c r="AA44" s="232" t="e">
        <v>#REF!</v>
      </c>
      <c r="AB44" s="244"/>
      <c r="AC44" s="350"/>
      <c r="AD44" s="244"/>
    </row>
    <row r="45" spans="1:30" ht="124.2" x14ac:dyDescent="0.25">
      <c r="A45" s="255" t="s">
        <v>298</v>
      </c>
      <c r="B45" s="60" t="s">
        <v>299</v>
      </c>
      <c r="C45" s="179">
        <v>2019</v>
      </c>
      <c r="D45" s="297" t="s">
        <v>158</v>
      </c>
      <c r="E45" s="179" t="s">
        <v>300</v>
      </c>
      <c r="F45" s="292" t="s">
        <v>100</v>
      </c>
      <c r="G45" s="301" t="s">
        <v>301</v>
      </c>
      <c r="H45" s="135" t="s">
        <v>41</v>
      </c>
      <c r="I45" s="94" t="s">
        <v>41</v>
      </c>
      <c r="J45" s="94" t="s">
        <v>41</v>
      </c>
      <c r="K45" s="94" t="s">
        <v>10</v>
      </c>
      <c r="L45" s="94" t="s">
        <v>11</v>
      </c>
      <c r="M45" s="94" t="s">
        <v>41</v>
      </c>
      <c r="N45" s="94" t="s">
        <v>41</v>
      </c>
      <c r="O45" s="94" t="s">
        <v>41</v>
      </c>
      <c r="P45" s="94" t="s">
        <v>41</v>
      </c>
      <c r="Q45" s="94" t="s">
        <v>16</v>
      </c>
      <c r="R45" s="94" t="s">
        <v>41</v>
      </c>
      <c r="S45" s="94" t="s">
        <v>41</v>
      </c>
      <c r="T45" s="94" t="s">
        <v>41</v>
      </c>
      <c r="U45" s="94" t="s">
        <v>41</v>
      </c>
      <c r="V45" s="94" t="s">
        <v>41</v>
      </c>
      <c r="W45" s="94" t="s">
        <v>41</v>
      </c>
      <c r="X45" s="95" t="s">
        <v>23</v>
      </c>
      <c r="Y45" s="294"/>
      <c r="Z45" s="342" t="s">
        <v>302</v>
      </c>
      <c r="AA45" s="232" t="e">
        <v>#REF!</v>
      </c>
      <c r="AB45" s="244"/>
      <c r="AC45" s="350"/>
      <c r="AD45" s="244"/>
    </row>
    <row r="46" spans="1:30" ht="82.8" x14ac:dyDescent="0.25">
      <c r="A46" s="255" t="s">
        <v>303</v>
      </c>
      <c r="B46" s="60" t="s">
        <v>304</v>
      </c>
      <c r="C46" s="179">
        <v>2019</v>
      </c>
      <c r="D46" s="297" t="s">
        <v>158</v>
      </c>
      <c r="E46" s="179" t="s">
        <v>216</v>
      </c>
      <c r="F46" s="292" t="s">
        <v>122</v>
      </c>
      <c r="G46" s="301" t="s">
        <v>305</v>
      </c>
      <c r="H46" s="135" t="s">
        <v>41</v>
      </c>
      <c r="I46" s="94" t="s">
        <v>41</v>
      </c>
      <c r="J46" s="94" t="s">
        <v>41</v>
      </c>
      <c r="K46" s="94" t="s">
        <v>10</v>
      </c>
      <c r="L46" s="94" t="s">
        <v>41</v>
      </c>
      <c r="M46" s="94" t="s">
        <v>41</v>
      </c>
      <c r="N46" s="94" t="s">
        <v>41</v>
      </c>
      <c r="O46" s="94" t="s">
        <v>41</v>
      </c>
      <c r="P46" s="94" t="s">
        <v>41</v>
      </c>
      <c r="Q46" s="94" t="s">
        <v>41</v>
      </c>
      <c r="R46" s="94" t="s">
        <v>17</v>
      </c>
      <c r="S46" s="94" t="s">
        <v>41</v>
      </c>
      <c r="T46" s="94" t="s">
        <v>41</v>
      </c>
      <c r="U46" s="94" t="s">
        <v>41</v>
      </c>
      <c r="V46" s="94" t="s">
        <v>41</v>
      </c>
      <c r="W46" s="94" t="s">
        <v>41</v>
      </c>
      <c r="X46" s="95" t="s">
        <v>23</v>
      </c>
      <c r="Y46" s="294"/>
      <c r="Z46" s="342" t="s">
        <v>306</v>
      </c>
      <c r="AA46" s="232" t="e">
        <v>#REF!</v>
      </c>
      <c r="AB46" s="244"/>
      <c r="AC46" s="350"/>
      <c r="AD46" s="244"/>
    </row>
    <row r="47" spans="1:30" ht="69" x14ac:dyDescent="0.25">
      <c r="A47" s="255" t="s">
        <v>307</v>
      </c>
      <c r="B47" s="60" t="s">
        <v>308</v>
      </c>
      <c r="C47" s="179">
        <v>2022</v>
      </c>
      <c r="D47" s="297" t="s">
        <v>158</v>
      </c>
      <c r="E47" s="179" t="s">
        <v>133</v>
      </c>
      <c r="F47" s="292" t="s">
        <v>100</v>
      </c>
      <c r="G47" s="301" t="s">
        <v>309</v>
      </c>
      <c r="H47" s="135" t="s">
        <v>41</v>
      </c>
      <c r="I47" s="94" t="s">
        <v>41</v>
      </c>
      <c r="J47" s="94" t="s">
        <v>41</v>
      </c>
      <c r="K47" s="94" t="s">
        <v>10</v>
      </c>
      <c r="L47" s="94" t="s">
        <v>11</v>
      </c>
      <c r="M47" s="94" t="s">
        <v>41</v>
      </c>
      <c r="N47" s="94" t="s">
        <v>41</v>
      </c>
      <c r="O47" s="94" t="s">
        <v>41</v>
      </c>
      <c r="P47" s="94" t="s">
        <v>41</v>
      </c>
      <c r="Q47" s="94" t="s">
        <v>41</v>
      </c>
      <c r="R47" s="94" t="s">
        <v>41</v>
      </c>
      <c r="S47" s="94" t="s">
        <v>41</v>
      </c>
      <c r="T47" s="94" t="s">
        <v>41</v>
      </c>
      <c r="U47" s="94" t="s">
        <v>41</v>
      </c>
      <c r="V47" s="94" t="s">
        <v>41</v>
      </c>
      <c r="W47" s="94" t="s">
        <v>41</v>
      </c>
      <c r="X47" s="95" t="s">
        <v>41</v>
      </c>
      <c r="Y47" s="294"/>
      <c r="Z47" s="342" t="s">
        <v>310</v>
      </c>
      <c r="AA47" s="232" t="e">
        <v>#REF!</v>
      </c>
      <c r="AB47" s="244"/>
      <c r="AC47" s="350"/>
      <c r="AD47" s="244"/>
    </row>
    <row r="48" spans="1:30" ht="69" x14ac:dyDescent="0.25">
      <c r="A48" s="255" t="s">
        <v>311</v>
      </c>
      <c r="B48" s="60" t="s">
        <v>312</v>
      </c>
      <c r="C48" s="179">
        <v>2022</v>
      </c>
      <c r="D48" s="297" t="s">
        <v>313</v>
      </c>
      <c r="E48" s="179" t="s">
        <v>99</v>
      </c>
      <c r="F48" s="292" t="s">
        <v>100</v>
      </c>
      <c r="G48" s="302" t="s">
        <v>314</v>
      </c>
      <c r="H48" s="135" t="s">
        <v>41</v>
      </c>
      <c r="I48" s="94" t="s">
        <v>41</v>
      </c>
      <c r="J48" s="94" t="s">
        <v>41</v>
      </c>
      <c r="K48" s="94" t="s">
        <v>41</v>
      </c>
      <c r="L48" s="94" t="s">
        <v>41</v>
      </c>
      <c r="M48" s="94" t="s">
        <v>41</v>
      </c>
      <c r="N48" s="94" t="s">
        <v>41</v>
      </c>
      <c r="O48" s="94" t="s">
        <v>41</v>
      </c>
      <c r="P48" s="94" t="s">
        <v>41</v>
      </c>
      <c r="Q48" s="94" t="s">
        <v>41</v>
      </c>
      <c r="R48" s="94" t="s">
        <v>17</v>
      </c>
      <c r="S48" s="94" t="s">
        <v>41</v>
      </c>
      <c r="T48" s="94" t="s">
        <v>41</v>
      </c>
      <c r="U48" s="94" t="s">
        <v>41</v>
      </c>
      <c r="V48" s="94" t="s">
        <v>41</v>
      </c>
      <c r="W48" s="94" t="s">
        <v>41</v>
      </c>
      <c r="X48" s="95" t="s">
        <v>23</v>
      </c>
      <c r="Y48" s="294"/>
      <c r="Z48" s="342" t="s">
        <v>315</v>
      </c>
      <c r="AA48" s="232" t="e">
        <v>#REF!</v>
      </c>
      <c r="AB48" s="244"/>
      <c r="AC48" s="350"/>
      <c r="AD48" s="244"/>
    </row>
    <row r="49" spans="1:30" ht="151.80000000000001" x14ac:dyDescent="0.25">
      <c r="A49" s="255" t="s">
        <v>316</v>
      </c>
      <c r="B49" s="60" t="s">
        <v>317</v>
      </c>
      <c r="C49" s="179">
        <v>2022</v>
      </c>
      <c r="D49" s="297" t="s">
        <v>158</v>
      </c>
      <c r="E49" s="179" t="s">
        <v>216</v>
      </c>
      <c r="F49" s="292" t="s">
        <v>107</v>
      </c>
      <c r="G49" s="303" t="s">
        <v>318</v>
      </c>
      <c r="H49" s="135" t="s">
        <v>41</v>
      </c>
      <c r="I49" s="94" t="s">
        <v>41</v>
      </c>
      <c r="J49" s="94" t="s">
        <v>41</v>
      </c>
      <c r="K49" s="94" t="s">
        <v>41</v>
      </c>
      <c r="L49" s="94" t="s">
        <v>41</v>
      </c>
      <c r="M49" s="94" t="s">
        <v>41</v>
      </c>
      <c r="N49" s="94" t="s">
        <v>41</v>
      </c>
      <c r="O49" s="94" t="s">
        <v>41</v>
      </c>
      <c r="P49" s="94" t="s">
        <v>41</v>
      </c>
      <c r="Q49" s="94" t="s">
        <v>41</v>
      </c>
      <c r="R49" s="94" t="s">
        <v>41</v>
      </c>
      <c r="S49" s="94" t="s">
        <v>41</v>
      </c>
      <c r="T49" s="94" t="s">
        <v>19</v>
      </c>
      <c r="U49" s="94" t="s">
        <v>41</v>
      </c>
      <c r="V49" s="94" t="s">
        <v>21</v>
      </c>
      <c r="W49" s="94" t="s">
        <v>41</v>
      </c>
      <c r="X49" s="95" t="s">
        <v>23</v>
      </c>
      <c r="Y49" s="294"/>
      <c r="Z49" s="342" t="s">
        <v>319</v>
      </c>
      <c r="AA49" s="232" t="e">
        <v>#REF!</v>
      </c>
      <c r="AB49" s="244"/>
      <c r="AC49" s="350"/>
      <c r="AD49" s="244"/>
    </row>
    <row r="50" spans="1:30" ht="82.8" x14ac:dyDescent="0.25">
      <c r="A50" s="255" t="s">
        <v>320</v>
      </c>
      <c r="B50" s="60" t="s">
        <v>321</v>
      </c>
      <c r="C50" s="179">
        <v>2022</v>
      </c>
      <c r="D50" s="297" t="s">
        <v>158</v>
      </c>
      <c r="E50" s="179" t="s">
        <v>280</v>
      </c>
      <c r="F50" s="292" t="s">
        <v>100</v>
      </c>
      <c r="G50" s="301" t="s">
        <v>322</v>
      </c>
      <c r="H50" s="135" t="s">
        <v>41</v>
      </c>
      <c r="I50" s="94" t="s">
        <v>41</v>
      </c>
      <c r="J50" s="94" t="s">
        <v>41</v>
      </c>
      <c r="K50" s="94" t="s">
        <v>10</v>
      </c>
      <c r="L50" s="94" t="s">
        <v>41</v>
      </c>
      <c r="M50" s="94" t="s">
        <v>41</v>
      </c>
      <c r="N50" s="94" t="s">
        <v>41</v>
      </c>
      <c r="O50" s="94" t="s">
        <v>41</v>
      </c>
      <c r="P50" s="94" t="s">
        <v>41</v>
      </c>
      <c r="Q50" s="94" t="s">
        <v>16</v>
      </c>
      <c r="R50" s="94" t="s">
        <v>41</v>
      </c>
      <c r="S50" s="94" t="s">
        <v>41</v>
      </c>
      <c r="T50" s="94" t="s">
        <v>41</v>
      </c>
      <c r="U50" s="94" t="s">
        <v>41</v>
      </c>
      <c r="V50" s="94" t="s">
        <v>41</v>
      </c>
      <c r="W50" s="94" t="s">
        <v>41</v>
      </c>
      <c r="X50" s="95" t="s">
        <v>41</v>
      </c>
      <c r="Y50" s="294"/>
      <c r="Z50" s="342" t="s">
        <v>323</v>
      </c>
      <c r="AA50" s="232" t="e">
        <v>#REF!</v>
      </c>
      <c r="AB50" s="244"/>
      <c r="AC50" s="350"/>
      <c r="AD50" s="244"/>
    </row>
    <row r="51" spans="1:30" ht="43.2" x14ac:dyDescent="0.25">
      <c r="A51" s="255" t="s">
        <v>324</v>
      </c>
      <c r="B51" s="60" t="s">
        <v>325</v>
      </c>
      <c r="C51" s="179">
        <v>2022</v>
      </c>
      <c r="D51" s="297" t="s">
        <v>158</v>
      </c>
      <c r="E51" s="179" t="s">
        <v>266</v>
      </c>
      <c r="F51" s="292" t="s">
        <v>107</v>
      </c>
      <c r="G51" s="301" t="s">
        <v>326</v>
      </c>
      <c r="H51" s="135" t="s">
        <v>41</v>
      </c>
      <c r="I51" s="94" t="s">
        <v>41</v>
      </c>
      <c r="J51" s="94" t="s">
        <v>41</v>
      </c>
      <c r="K51" s="94" t="s">
        <v>41</v>
      </c>
      <c r="L51" s="94" t="s">
        <v>41</v>
      </c>
      <c r="M51" s="94" t="s">
        <v>41</v>
      </c>
      <c r="N51" s="94" t="s">
        <v>41</v>
      </c>
      <c r="O51" s="94" t="s">
        <v>41</v>
      </c>
      <c r="P51" s="94" t="s">
        <v>41</v>
      </c>
      <c r="Q51" s="94" t="s">
        <v>41</v>
      </c>
      <c r="R51" s="94" t="s">
        <v>41</v>
      </c>
      <c r="S51" s="94" t="s">
        <v>41</v>
      </c>
      <c r="T51" s="94" t="s">
        <v>41</v>
      </c>
      <c r="U51" s="94" t="s">
        <v>41</v>
      </c>
      <c r="V51" s="94" t="s">
        <v>41</v>
      </c>
      <c r="W51" s="94" t="s">
        <v>22</v>
      </c>
      <c r="X51" s="95" t="s">
        <v>41</v>
      </c>
      <c r="Y51" s="294"/>
      <c r="Z51" s="342" t="s">
        <v>327</v>
      </c>
      <c r="AA51" s="232" t="e">
        <v>#REF!</v>
      </c>
      <c r="AB51" s="244"/>
      <c r="AC51" s="350"/>
      <c r="AD51" s="244"/>
    </row>
    <row r="52" spans="1:30" ht="69" x14ac:dyDescent="0.25">
      <c r="A52" s="255" t="s">
        <v>328</v>
      </c>
      <c r="B52" s="60" t="s">
        <v>329</v>
      </c>
      <c r="C52" s="179">
        <v>2022</v>
      </c>
      <c r="D52" s="297" t="s">
        <v>158</v>
      </c>
      <c r="E52" s="179" t="s">
        <v>330</v>
      </c>
      <c r="F52" s="292" t="s">
        <v>100</v>
      </c>
      <c r="G52" s="301" t="s">
        <v>331</v>
      </c>
      <c r="H52" s="135" t="s">
        <v>41</v>
      </c>
      <c r="I52" s="94" t="s">
        <v>41</v>
      </c>
      <c r="J52" s="94" t="s">
        <v>41</v>
      </c>
      <c r="K52" s="94" t="s">
        <v>41</v>
      </c>
      <c r="L52" s="94" t="s">
        <v>41</v>
      </c>
      <c r="M52" s="94" t="s">
        <v>41</v>
      </c>
      <c r="N52" s="94" t="s">
        <v>41</v>
      </c>
      <c r="O52" s="94" t="s">
        <v>41</v>
      </c>
      <c r="P52" s="94" t="s">
        <v>41</v>
      </c>
      <c r="Q52" s="94" t="s">
        <v>41</v>
      </c>
      <c r="R52" s="94" t="s">
        <v>17</v>
      </c>
      <c r="S52" s="94" t="s">
        <v>41</v>
      </c>
      <c r="T52" s="94" t="s">
        <v>41</v>
      </c>
      <c r="U52" s="94" t="s">
        <v>41</v>
      </c>
      <c r="V52" s="94" t="s">
        <v>41</v>
      </c>
      <c r="W52" s="94" t="s">
        <v>41</v>
      </c>
      <c r="X52" s="95" t="s">
        <v>23</v>
      </c>
      <c r="Y52" s="294"/>
      <c r="Z52" s="342" t="s">
        <v>332</v>
      </c>
      <c r="AA52" s="232" t="e">
        <v>#REF!</v>
      </c>
      <c r="AB52" s="244"/>
      <c r="AC52" s="350"/>
      <c r="AD52" s="244"/>
    </row>
    <row r="53" spans="1:30" ht="57.6" x14ac:dyDescent="0.25">
      <c r="A53" s="255" t="s">
        <v>333</v>
      </c>
      <c r="B53" s="60" t="s">
        <v>334</v>
      </c>
      <c r="C53" s="179">
        <v>2022</v>
      </c>
      <c r="D53" s="297" t="s">
        <v>158</v>
      </c>
      <c r="E53" s="179" t="s">
        <v>266</v>
      </c>
      <c r="F53" s="292" t="s">
        <v>107</v>
      </c>
      <c r="G53" s="301" t="s">
        <v>335</v>
      </c>
      <c r="H53" s="135" t="s">
        <v>41</v>
      </c>
      <c r="I53" s="94" t="s">
        <v>41</v>
      </c>
      <c r="J53" s="94" t="s">
        <v>41</v>
      </c>
      <c r="K53" s="94" t="s">
        <v>10</v>
      </c>
      <c r="L53" s="94" t="s">
        <v>41</v>
      </c>
      <c r="M53" s="94" t="s">
        <v>41</v>
      </c>
      <c r="N53" s="94" t="s">
        <v>41</v>
      </c>
      <c r="O53" s="94" t="s">
        <v>41</v>
      </c>
      <c r="P53" s="94" t="s">
        <v>41</v>
      </c>
      <c r="Q53" s="94" t="s">
        <v>41</v>
      </c>
      <c r="R53" s="94" t="s">
        <v>41</v>
      </c>
      <c r="S53" s="94" t="s">
        <v>41</v>
      </c>
      <c r="T53" s="94" t="s">
        <v>41</v>
      </c>
      <c r="U53" s="94" t="s">
        <v>41</v>
      </c>
      <c r="V53" s="94" t="s">
        <v>41</v>
      </c>
      <c r="W53" s="94" t="s">
        <v>41</v>
      </c>
      <c r="X53" s="95" t="s">
        <v>41</v>
      </c>
      <c r="Y53" s="294"/>
      <c r="Z53" s="342" t="s">
        <v>336</v>
      </c>
      <c r="AA53" s="232" t="e">
        <v>#REF!</v>
      </c>
      <c r="AB53" s="244"/>
      <c r="AC53" s="350"/>
      <c r="AD53" s="244"/>
    </row>
    <row r="54" spans="1:30" ht="96.6" x14ac:dyDescent="0.25">
      <c r="A54" s="255" t="s">
        <v>337</v>
      </c>
      <c r="B54" s="60" t="s">
        <v>338</v>
      </c>
      <c r="C54" s="179">
        <v>2022</v>
      </c>
      <c r="D54" s="297" t="s">
        <v>158</v>
      </c>
      <c r="E54" s="179" t="s">
        <v>266</v>
      </c>
      <c r="F54" s="292" t="s">
        <v>107</v>
      </c>
      <c r="G54" s="301" t="s">
        <v>339</v>
      </c>
      <c r="H54" s="135" t="s">
        <v>41</v>
      </c>
      <c r="I54" s="94" t="s">
        <v>41</v>
      </c>
      <c r="J54" s="94" t="s">
        <v>41</v>
      </c>
      <c r="K54" s="94" t="s">
        <v>41</v>
      </c>
      <c r="L54" s="94" t="s">
        <v>41</v>
      </c>
      <c r="M54" s="94" t="s">
        <v>41</v>
      </c>
      <c r="N54" s="94" t="s">
        <v>41</v>
      </c>
      <c r="O54" s="94" t="s">
        <v>41</v>
      </c>
      <c r="P54" s="94" t="s">
        <v>41</v>
      </c>
      <c r="Q54" s="94" t="s">
        <v>41</v>
      </c>
      <c r="R54" s="94" t="s">
        <v>41</v>
      </c>
      <c r="S54" s="94" t="s">
        <v>41</v>
      </c>
      <c r="T54" s="94" t="s">
        <v>41</v>
      </c>
      <c r="U54" s="94" t="s">
        <v>41</v>
      </c>
      <c r="V54" s="94" t="s">
        <v>41</v>
      </c>
      <c r="W54" s="94" t="s">
        <v>22</v>
      </c>
      <c r="X54" s="95" t="s">
        <v>41</v>
      </c>
      <c r="Y54" s="294"/>
      <c r="Z54" s="342" t="s">
        <v>340</v>
      </c>
      <c r="AA54" s="232" t="e">
        <v>#REF!</v>
      </c>
      <c r="AB54" s="244"/>
      <c r="AC54" s="350"/>
      <c r="AD54" s="244"/>
    </row>
    <row r="55" spans="1:30" ht="57.6" x14ac:dyDescent="0.25">
      <c r="A55" s="255" t="s">
        <v>341</v>
      </c>
      <c r="B55" s="60" t="s">
        <v>342</v>
      </c>
      <c r="C55" s="179">
        <v>2022</v>
      </c>
      <c r="D55" s="297" t="s">
        <v>184</v>
      </c>
      <c r="E55" s="179" t="s">
        <v>99</v>
      </c>
      <c r="F55" s="292" t="s">
        <v>107</v>
      </c>
      <c r="G55" s="301" t="s">
        <v>343</v>
      </c>
      <c r="H55" s="135" t="s">
        <v>41</v>
      </c>
      <c r="I55" s="94" t="s">
        <v>41</v>
      </c>
      <c r="J55" s="94" t="s">
        <v>41</v>
      </c>
      <c r="K55" s="94" t="s">
        <v>41</v>
      </c>
      <c r="L55" s="94" t="s">
        <v>41</v>
      </c>
      <c r="M55" s="94" t="s">
        <v>41</v>
      </c>
      <c r="N55" s="94" t="s">
        <v>41</v>
      </c>
      <c r="O55" s="94" t="s">
        <v>41</v>
      </c>
      <c r="P55" s="94" t="s">
        <v>41</v>
      </c>
      <c r="Q55" s="94" t="s">
        <v>41</v>
      </c>
      <c r="R55" s="94" t="s">
        <v>17</v>
      </c>
      <c r="S55" s="94" t="s">
        <v>41</v>
      </c>
      <c r="T55" s="94" t="s">
        <v>41</v>
      </c>
      <c r="U55" s="94" t="s">
        <v>41</v>
      </c>
      <c r="V55" s="94" t="s">
        <v>41</v>
      </c>
      <c r="W55" s="94" t="s">
        <v>41</v>
      </c>
      <c r="X55" s="95" t="s">
        <v>41</v>
      </c>
      <c r="Y55" s="294"/>
      <c r="Z55" s="342" t="s">
        <v>344</v>
      </c>
      <c r="AA55" s="232" t="e">
        <v>#REF!</v>
      </c>
      <c r="AB55" s="244"/>
      <c r="AC55" s="350"/>
      <c r="AD55" s="244"/>
    </row>
    <row r="56" spans="1:30" ht="43.2" x14ac:dyDescent="0.25">
      <c r="A56" s="255" t="s">
        <v>345</v>
      </c>
      <c r="B56" s="60" t="s">
        <v>346</v>
      </c>
      <c r="C56" s="179">
        <v>2022</v>
      </c>
      <c r="D56" s="297" t="s">
        <v>184</v>
      </c>
      <c r="E56" s="179" t="s">
        <v>347</v>
      </c>
      <c r="F56" s="292" t="s">
        <v>107</v>
      </c>
      <c r="G56" s="301" t="s">
        <v>348</v>
      </c>
      <c r="H56" s="135" t="s">
        <v>41</v>
      </c>
      <c r="I56" s="94" t="s">
        <v>41</v>
      </c>
      <c r="J56" s="94" t="s">
        <v>41</v>
      </c>
      <c r="K56" s="94" t="s">
        <v>41</v>
      </c>
      <c r="L56" s="94" t="s">
        <v>41</v>
      </c>
      <c r="M56" s="94" t="s">
        <v>41</v>
      </c>
      <c r="N56" s="94" t="s">
        <v>41</v>
      </c>
      <c r="O56" s="94" t="s">
        <v>41</v>
      </c>
      <c r="P56" s="94" t="s">
        <v>41</v>
      </c>
      <c r="Q56" s="94" t="s">
        <v>16</v>
      </c>
      <c r="R56" s="94" t="s">
        <v>41</v>
      </c>
      <c r="S56" s="94" t="s">
        <v>41</v>
      </c>
      <c r="T56" s="94" t="s">
        <v>41</v>
      </c>
      <c r="U56" s="94" t="s">
        <v>41</v>
      </c>
      <c r="V56" s="94" t="s">
        <v>41</v>
      </c>
      <c r="W56" s="94" t="s">
        <v>41</v>
      </c>
      <c r="X56" s="95" t="s">
        <v>41</v>
      </c>
      <c r="Y56" s="294"/>
      <c r="Z56" s="342" t="s">
        <v>349</v>
      </c>
      <c r="AA56" s="232" t="e">
        <v>#REF!</v>
      </c>
      <c r="AB56" s="244"/>
      <c r="AC56" s="350"/>
      <c r="AD56" s="244"/>
    </row>
    <row r="57" spans="1:30" ht="96.6" x14ac:dyDescent="0.25">
      <c r="A57" s="255" t="s">
        <v>350</v>
      </c>
      <c r="B57" s="60" t="s">
        <v>351</v>
      </c>
      <c r="C57" s="179">
        <v>2022</v>
      </c>
      <c r="D57" s="297" t="s">
        <v>352</v>
      </c>
      <c r="E57" s="179" t="s">
        <v>353</v>
      </c>
      <c r="F57" s="292" t="s">
        <v>128</v>
      </c>
      <c r="G57" s="301" t="s">
        <v>354</v>
      </c>
      <c r="H57" s="135" t="s">
        <v>41</v>
      </c>
      <c r="I57" s="94" t="s">
        <v>8</v>
      </c>
      <c r="J57" s="94" t="s">
        <v>41</v>
      </c>
      <c r="K57" s="94" t="s">
        <v>41</v>
      </c>
      <c r="L57" s="94" t="s">
        <v>41</v>
      </c>
      <c r="M57" s="94" t="s">
        <v>41</v>
      </c>
      <c r="N57" s="94" t="s">
        <v>13</v>
      </c>
      <c r="O57" s="94" t="s">
        <v>41</v>
      </c>
      <c r="P57" s="94" t="s">
        <v>41</v>
      </c>
      <c r="Q57" s="94" t="s">
        <v>41</v>
      </c>
      <c r="R57" s="94" t="s">
        <v>41</v>
      </c>
      <c r="S57" s="94" t="s">
        <v>41</v>
      </c>
      <c r="T57" s="94" t="s">
        <v>41</v>
      </c>
      <c r="U57" s="94" t="s">
        <v>41</v>
      </c>
      <c r="V57" s="94" t="s">
        <v>41</v>
      </c>
      <c r="W57" s="94" t="s">
        <v>41</v>
      </c>
      <c r="X57" s="95" t="s">
        <v>23</v>
      </c>
      <c r="Y57" s="294"/>
      <c r="Z57" s="342" t="s">
        <v>355</v>
      </c>
      <c r="AA57" s="232" t="e">
        <v>#REF!</v>
      </c>
      <c r="AB57" s="244"/>
      <c r="AC57" s="350"/>
      <c r="AD57" s="244"/>
    </row>
    <row r="58" spans="1:30" ht="96.6" x14ac:dyDescent="0.25">
      <c r="A58" s="255" t="s">
        <v>356</v>
      </c>
      <c r="B58" s="60" t="s">
        <v>357</v>
      </c>
      <c r="C58" s="179">
        <v>2019</v>
      </c>
      <c r="D58" s="297" t="s">
        <v>352</v>
      </c>
      <c r="E58" s="179" t="s">
        <v>353</v>
      </c>
      <c r="F58" s="292" t="s">
        <v>128</v>
      </c>
      <c r="G58" s="301" t="s">
        <v>358</v>
      </c>
      <c r="H58" s="135" t="s">
        <v>41</v>
      </c>
      <c r="I58" s="94" t="s">
        <v>8</v>
      </c>
      <c r="J58" s="94" t="s">
        <v>41</v>
      </c>
      <c r="K58" s="94" t="s">
        <v>41</v>
      </c>
      <c r="L58" s="94" t="s">
        <v>41</v>
      </c>
      <c r="M58" s="94" t="s">
        <v>41</v>
      </c>
      <c r="N58" s="94" t="s">
        <v>13</v>
      </c>
      <c r="O58" s="94" t="s">
        <v>41</v>
      </c>
      <c r="P58" s="94" t="s">
        <v>41</v>
      </c>
      <c r="Q58" s="94" t="s">
        <v>41</v>
      </c>
      <c r="R58" s="94" t="s">
        <v>41</v>
      </c>
      <c r="S58" s="94" t="s">
        <v>41</v>
      </c>
      <c r="T58" s="94" t="s">
        <v>41</v>
      </c>
      <c r="U58" s="94" t="s">
        <v>41</v>
      </c>
      <c r="V58" s="94" t="s">
        <v>41</v>
      </c>
      <c r="W58" s="94" t="s">
        <v>41</v>
      </c>
      <c r="X58" s="95" t="s">
        <v>23</v>
      </c>
      <c r="Y58" s="294"/>
      <c r="Z58" s="342" t="s">
        <v>359</v>
      </c>
      <c r="AA58" s="232" t="e">
        <v>#REF!</v>
      </c>
      <c r="AB58" s="244"/>
      <c r="AC58" s="350"/>
      <c r="AD58" s="244"/>
    </row>
    <row r="59" spans="1:30" ht="65.25" customHeight="1" x14ac:dyDescent="0.25">
      <c r="A59" s="255" t="s">
        <v>360</v>
      </c>
      <c r="B59" s="60" t="s">
        <v>361</v>
      </c>
      <c r="C59" s="179">
        <v>2022</v>
      </c>
      <c r="D59" s="297" t="s">
        <v>158</v>
      </c>
      <c r="E59" s="179" t="s">
        <v>362</v>
      </c>
      <c r="F59" s="292" t="s">
        <v>100</v>
      </c>
      <c r="G59" s="301" t="s">
        <v>363</v>
      </c>
      <c r="H59" s="135" t="s">
        <v>41</v>
      </c>
      <c r="I59" s="94" t="s">
        <v>41</v>
      </c>
      <c r="J59" s="94" t="s">
        <v>41</v>
      </c>
      <c r="K59" s="94" t="s">
        <v>41</v>
      </c>
      <c r="L59" s="94" t="s">
        <v>41</v>
      </c>
      <c r="M59" s="94" t="s">
        <v>41</v>
      </c>
      <c r="N59" s="94" t="s">
        <v>41</v>
      </c>
      <c r="O59" s="94" t="s">
        <v>41</v>
      </c>
      <c r="P59" s="94" t="s">
        <v>41</v>
      </c>
      <c r="Q59" s="94" t="s">
        <v>41</v>
      </c>
      <c r="R59" s="94" t="s">
        <v>41</v>
      </c>
      <c r="S59" s="94" t="s">
        <v>41</v>
      </c>
      <c r="T59" s="94" t="s">
        <v>19</v>
      </c>
      <c r="U59" s="94" t="s">
        <v>41</v>
      </c>
      <c r="V59" s="94" t="s">
        <v>41</v>
      </c>
      <c r="W59" s="94" t="s">
        <v>41</v>
      </c>
      <c r="X59" s="95" t="s">
        <v>23</v>
      </c>
      <c r="Y59" s="294"/>
      <c r="Z59" s="342" t="s">
        <v>364</v>
      </c>
      <c r="AA59" s="232" t="e">
        <v>#REF!</v>
      </c>
      <c r="AB59" s="244"/>
      <c r="AC59" s="350"/>
      <c r="AD59" s="244"/>
    </row>
    <row r="60" spans="1:30" ht="106.5" customHeight="1" x14ac:dyDescent="0.25">
      <c r="A60" s="255" t="s">
        <v>365</v>
      </c>
      <c r="B60" s="60" t="s">
        <v>366</v>
      </c>
      <c r="C60" s="179">
        <v>2022</v>
      </c>
      <c r="D60" s="297" t="s">
        <v>158</v>
      </c>
      <c r="E60" s="179" t="s">
        <v>367</v>
      </c>
      <c r="F60" s="292" t="s">
        <v>100</v>
      </c>
      <c r="G60" s="301" t="s">
        <v>368</v>
      </c>
      <c r="H60" s="135" t="s">
        <v>41</v>
      </c>
      <c r="I60" s="94" t="s">
        <v>8</v>
      </c>
      <c r="J60" s="94" t="s">
        <v>41</v>
      </c>
      <c r="K60" s="94" t="s">
        <v>41</v>
      </c>
      <c r="L60" s="94" t="s">
        <v>41</v>
      </c>
      <c r="M60" s="94" t="s">
        <v>41</v>
      </c>
      <c r="N60" s="94" t="s">
        <v>41</v>
      </c>
      <c r="O60" s="94" t="s">
        <v>41</v>
      </c>
      <c r="P60" s="94" t="s">
        <v>41</v>
      </c>
      <c r="Q60" s="94" t="s">
        <v>41</v>
      </c>
      <c r="R60" s="94" t="s">
        <v>41</v>
      </c>
      <c r="S60" s="94" t="s">
        <v>41</v>
      </c>
      <c r="T60" s="94" t="s">
        <v>41</v>
      </c>
      <c r="U60" s="94" t="s">
        <v>41</v>
      </c>
      <c r="V60" s="94" t="s">
        <v>41</v>
      </c>
      <c r="W60" s="94" t="s">
        <v>41</v>
      </c>
      <c r="X60" s="95" t="s">
        <v>23</v>
      </c>
      <c r="Y60" s="294"/>
      <c r="Z60" s="342" t="s">
        <v>369</v>
      </c>
      <c r="AA60" s="232" t="e">
        <v>#REF!</v>
      </c>
      <c r="AB60" s="244"/>
      <c r="AC60" s="350"/>
      <c r="AD60" s="244"/>
    </row>
    <row r="61" spans="1:30" ht="67.5" customHeight="1" x14ac:dyDescent="0.25">
      <c r="A61" s="255" t="s">
        <v>370</v>
      </c>
      <c r="B61" s="60" t="s">
        <v>371</v>
      </c>
      <c r="C61" s="179">
        <v>2022</v>
      </c>
      <c r="D61" s="297" t="s">
        <v>372</v>
      </c>
      <c r="E61" s="179" t="s">
        <v>373</v>
      </c>
      <c r="F61" s="292" t="s">
        <v>107</v>
      </c>
      <c r="G61" s="301" t="s">
        <v>374</v>
      </c>
      <c r="H61" s="135" t="s">
        <v>41</v>
      </c>
      <c r="I61" s="94" t="s">
        <v>41</v>
      </c>
      <c r="J61" s="94" t="s">
        <v>9</v>
      </c>
      <c r="K61" s="94" t="s">
        <v>41</v>
      </c>
      <c r="L61" s="94" t="s">
        <v>41</v>
      </c>
      <c r="M61" s="94" t="s">
        <v>41</v>
      </c>
      <c r="N61" s="94" t="s">
        <v>41</v>
      </c>
      <c r="O61" s="94" t="s">
        <v>41</v>
      </c>
      <c r="P61" s="94" t="s">
        <v>41</v>
      </c>
      <c r="Q61" s="94" t="s">
        <v>41</v>
      </c>
      <c r="R61" s="94" t="s">
        <v>41</v>
      </c>
      <c r="S61" s="94" t="s">
        <v>41</v>
      </c>
      <c r="T61" s="94" t="s">
        <v>41</v>
      </c>
      <c r="U61" s="94" t="s">
        <v>41</v>
      </c>
      <c r="V61" s="94" t="s">
        <v>41</v>
      </c>
      <c r="W61" s="94" t="s">
        <v>41</v>
      </c>
      <c r="X61" s="95" t="s">
        <v>41</v>
      </c>
      <c r="Y61" s="294"/>
      <c r="Z61" s="342" t="s">
        <v>375</v>
      </c>
      <c r="AA61" s="232" t="e">
        <v>#REF!</v>
      </c>
      <c r="AB61" s="244"/>
      <c r="AC61" s="350"/>
      <c r="AD61" s="244"/>
    </row>
    <row r="62" spans="1:30" ht="49.5" customHeight="1" x14ac:dyDescent="0.25">
      <c r="A62" s="255" t="s">
        <v>376</v>
      </c>
      <c r="B62" s="60" t="s">
        <v>377</v>
      </c>
      <c r="C62" s="179">
        <v>2022</v>
      </c>
      <c r="D62" s="297" t="s">
        <v>372</v>
      </c>
      <c r="E62" s="297" t="s">
        <v>378</v>
      </c>
      <c r="F62" s="292" t="s">
        <v>100</v>
      </c>
      <c r="G62" s="301" t="s">
        <v>379</v>
      </c>
      <c r="H62" s="135" t="s">
        <v>41</v>
      </c>
      <c r="I62" s="94" t="s">
        <v>41</v>
      </c>
      <c r="J62" s="94" t="s">
        <v>41</v>
      </c>
      <c r="K62" s="94" t="s">
        <v>41</v>
      </c>
      <c r="L62" s="94" t="s">
        <v>41</v>
      </c>
      <c r="M62" s="94" t="s">
        <v>41</v>
      </c>
      <c r="N62" s="94" t="s">
        <v>41</v>
      </c>
      <c r="O62" s="94" t="s">
        <v>41</v>
      </c>
      <c r="P62" s="94" t="s">
        <v>41</v>
      </c>
      <c r="Q62" s="94" t="s">
        <v>41</v>
      </c>
      <c r="R62" s="94" t="s">
        <v>41</v>
      </c>
      <c r="S62" s="94" t="s">
        <v>41</v>
      </c>
      <c r="T62" s="94" t="s">
        <v>41</v>
      </c>
      <c r="U62" s="94" t="s">
        <v>41</v>
      </c>
      <c r="V62" s="94" t="s">
        <v>41</v>
      </c>
      <c r="W62" s="94" t="s">
        <v>41</v>
      </c>
      <c r="X62" s="95" t="s">
        <v>23</v>
      </c>
      <c r="Y62" s="294"/>
      <c r="Z62" s="342" t="s">
        <v>380</v>
      </c>
      <c r="AA62" s="232" t="e">
        <v>#REF!</v>
      </c>
      <c r="AB62" s="244"/>
      <c r="AC62" s="350"/>
      <c r="AD62" s="244"/>
    </row>
    <row r="63" spans="1:30" ht="110.4" x14ac:dyDescent="0.25">
      <c r="A63" s="255" t="s">
        <v>381</v>
      </c>
      <c r="B63" s="60" t="s">
        <v>382</v>
      </c>
      <c r="C63" s="179">
        <v>2022</v>
      </c>
      <c r="D63" s="297" t="s">
        <v>372</v>
      </c>
      <c r="E63" s="179" t="s">
        <v>174</v>
      </c>
      <c r="F63" s="292" t="s">
        <v>100</v>
      </c>
      <c r="G63" s="301" t="s">
        <v>383</v>
      </c>
      <c r="H63" s="135" t="s">
        <v>41</v>
      </c>
      <c r="I63" s="94" t="s">
        <v>41</v>
      </c>
      <c r="J63" s="94" t="s">
        <v>41</v>
      </c>
      <c r="K63" s="94" t="s">
        <v>10</v>
      </c>
      <c r="L63" s="94" t="s">
        <v>41</v>
      </c>
      <c r="M63" s="94" t="s">
        <v>41</v>
      </c>
      <c r="N63" s="94" t="s">
        <v>41</v>
      </c>
      <c r="O63" s="94" t="s">
        <v>41</v>
      </c>
      <c r="P63" s="94" t="s">
        <v>41</v>
      </c>
      <c r="Q63" s="94" t="s">
        <v>41</v>
      </c>
      <c r="R63" s="94" t="s">
        <v>17</v>
      </c>
      <c r="S63" s="94" t="s">
        <v>41</v>
      </c>
      <c r="T63" s="94" t="s">
        <v>41</v>
      </c>
      <c r="U63" s="94" t="s">
        <v>41</v>
      </c>
      <c r="V63" s="94" t="s">
        <v>41</v>
      </c>
      <c r="W63" s="94" t="s">
        <v>41</v>
      </c>
      <c r="X63" s="95" t="s">
        <v>23</v>
      </c>
      <c r="Y63" s="294"/>
      <c r="Z63" s="343" t="s">
        <v>384</v>
      </c>
      <c r="AA63" s="232" t="e">
        <v>#REF!</v>
      </c>
      <c r="AB63" s="244"/>
      <c r="AC63" s="350"/>
      <c r="AD63" s="244"/>
    </row>
    <row r="64" spans="1:30" ht="69" x14ac:dyDescent="0.25">
      <c r="A64" s="255" t="s">
        <v>385</v>
      </c>
      <c r="B64" s="60" t="s">
        <v>386</v>
      </c>
      <c r="C64" s="179">
        <v>2022</v>
      </c>
      <c r="D64" s="297" t="s">
        <v>387</v>
      </c>
      <c r="E64" s="179" t="s">
        <v>388</v>
      </c>
      <c r="F64" s="292" t="s">
        <v>107</v>
      </c>
      <c r="G64" s="301" t="s">
        <v>389</v>
      </c>
      <c r="H64" s="135" t="s">
        <v>41</v>
      </c>
      <c r="I64" s="94" t="s">
        <v>41</v>
      </c>
      <c r="J64" s="94" t="s">
        <v>41</v>
      </c>
      <c r="K64" s="94" t="s">
        <v>10</v>
      </c>
      <c r="L64" s="94" t="s">
        <v>41</v>
      </c>
      <c r="M64" s="94" t="s">
        <v>41</v>
      </c>
      <c r="N64" s="94" t="s">
        <v>41</v>
      </c>
      <c r="O64" s="94" t="s">
        <v>41</v>
      </c>
      <c r="P64" s="94" t="s">
        <v>41</v>
      </c>
      <c r="Q64" s="94" t="s">
        <v>41</v>
      </c>
      <c r="R64" s="94" t="s">
        <v>41</v>
      </c>
      <c r="S64" s="94" t="s">
        <v>41</v>
      </c>
      <c r="T64" s="94" t="s">
        <v>41</v>
      </c>
      <c r="U64" s="94" t="s">
        <v>41</v>
      </c>
      <c r="V64" s="94" t="s">
        <v>41</v>
      </c>
      <c r="W64" s="94" t="s">
        <v>41</v>
      </c>
      <c r="X64" s="95" t="s">
        <v>23</v>
      </c>
      <c r="Y64" s="294"/>
      <c r="Z64" s="343" t="s">
        <v>390</v>
      </c>
      <c r="AA64" s="232" t="e">
        <v>#REF!</v>
      </c>
      <c r="AB64" s="244"/>
      <c r="AC64" s="350"/>
      <c r="AD64" s="244"/>
    </row>
    <row r="65" spans="1:30" ht="55.2" x14ac:dyDescent="0.25">
      <c r="A65" s="304" t="s">
        <v>391</v>
      </c>
      <c r="B65" s="305" t="s">
        <v>392</v>
      </c>
      <c r="C65" s="306">
        <v>2022</v>
      </c>
      <c r="D65" s="307" t="s">
        <v>98</v>
      </c>
      <c r="E65" s="308" t="s">
        <v>393</v>
      </c>
      <c r="F65" s="292" t="s">
        <v>100</v>
      </c>
      <c r="G65" s="301" t="s">
        <v>394</v>
      </c>
      <c r="H65" s="146" t="s">
        <v>41</v>
      </c>
      <c r="I65" s="147" t="s">
        <v>41</v>
      </c>
      <c r="J65" s="147" t="s">
        <v>41</v>
      </c>
      <c r="K65" s="147" t="s">
        <v>41</v>
      </c>
      <c r="L65" s="147" t="s">
        <v>41</v>
      </c>
      <c r="M65" s="147" t="s">
        <v>41</v>
      </c>
      <c r="N65" s="147" t="s">
        <v>41</v>
      </c>
      <c r="O65" s="147" t="s">
        <v>14</v>
      </c>
      <c r="P65" s="147" t="s">
        <v>41</v>
      </c>
      <c r="Q65" s="147" t="s">
        <v>41</v>
      </c>
      <c r="R65" s="147" t="s">
        <v>41</v>
      </c>
      <c r="S65" s="147" t="s">
        <v>41</v>
      </c>
      <c r="T65" s="147" t="s">
        <v>41</v>
      </c>
      <c r="U65" s="147" t="s">
        <v>41</v>
      </c>
      <c r="V65" s="147" t="s">
        <v>41</v>
      </c>
      <c r="W65" s="147" t="s">
        <v>41</v>
      </c>
      <c r="X65" s="148" t="s">
        <v>41</v>
      </c>
      <c r="Y65" s="294"/>
      <c r="Z65" s="343" t="s">
        <v>395</v>
      </c>
      <c r="AA65" s="340" t="e">
        <v>#REF!</v>
      </c>
      <c r="AB65" s="339"/>
      <c r="AC65" s="351"/>
      <c r="AD65" s="339"/>
    </row>
    <row r="66" spans="1:30" ht="124.2" x14ac:dyDescent="0.25">
      <c r="A66" s="304" t="s">
        <v>396</v>
      </c>
      <c r="B66" s="305" t="s">
        <v>397</v>
      </c>
      <c r="C66" s="308">
        <v>2022</v>
      </c>
      <c r="D66" s="307" t="s">
        <v>398</v>
      </c>
      <c r="E66" s="308" t="s">
        <v>353</v>
      </c>
      <c r="F66" s="309" t="s">
        <v>100</v>
      </c>
      <c r="G66" s="301" t="s">
        <v>399</v>
      </c>
      <c r="H66" s="310" t="s">
        <v>41</v>
      </c>
      <c r="I66" s="289" t="s">
        <v>41</v>
      </c>
      <c r="J66" s="289" t="s">
        <v>41</v>
      </c>
      <c r="K66" s="289" t="s">
        <v>41</v>
      </c>
      <c r="L66" s="289" t="s">
        <v>41</v>
      </c>
      <c r="M66" s="289" t="s">
        <v>41</v>
      </c>
      <c r="N66" s="289" t="s">
        <v>41</v>
      </c>
      <c r="O66" s="289" t="s">
        <v>41</v>
      </c>
      <c r="P66" s="289" t="s">
        <v>41</v>
      </c>
      <c r="Q66" s="289" t="s">
        <v>41</v>
      </c>
      <c r="R66" s="289" t="s">
        <v>41</v>
      </c>
      <c r="S66" s="289" t="s">
        <v>41</v>
      </c>
      <c r="T66" s="289" t="s">
        <v>19</v>
      </c>
      <c r="U66" s="289" t="s">
        <v>41</v>
      </c>
      <c r="V66" s="289" t="s">
        <v>21</v>
      </c>
      <c r="W66" s="289" t="s">
        <v>41</v>
      </c>
      <c r="X66" s="311" t="s">
        <v>23</v>
      </c>
      <c r="Y66" s="294"/>
      <c r="Z66" s="343" t="s">
        <v>400</v>
      </c>
      <c r="AA66" s="340" t="e">
        <v>#REF!</v>
      </c>
      <c r="AB66" s="339"/>
      <c r="AC66" s="351"/>
      <c r="AD66" s="339"/>
    </row>
    <row r="67" spans="1:30" ht="124.2" x14ac:dyDescent="0.25">
      <c r="A67" s="304" t="s">
        <v>401</v>
      </c>
      <c r="B67" s="305" t="s">
        <v>402</v>
      </c>
      <c r="C67" s="308">
        <v>2023</v>
      </c>
      <c r="D67" s="307" t="s">
        <v>98</v>
      </c>
      <c r="E67" s="308" t="s">
        <v>353</v>
      </c>
      <c r="F67" s="309" t="s">
        <v>128</v>
      </c>
      <c r="G67" s="301" t="s">
        <v>403</v>
      </c>
      <c r="H67" s="312" t="s">
        <v>41</v>
      </c>
      <c r="I67" s="312" t="s">
        <v>41</v>
      </c>
      <c r="J67" s="312" t="s">
        <v>41</v>
      </c>
      <c r="K67" s="312" t="s">
        <v>10</v>
      </c>
      <c r="L67" s="312" t="s">
        <v>41</v>
      </c>
      <c r="M67" s="312" t="s">
        <v>41</v>
      </c>
      <c r="N67" s="312" t="s">
        <v>41</v>
      </c>
      <c r="O67" s="312" t="s">
        <v>41</v>
      </c>
      <c r="P67" s="312" t="s">
        <v>41</v>
      </c>
      <c r="Q67" s="312" t="s">
        <v>41</v>
      </c>
      <c r="R67" s="312" t="s">
        <v>41</v>
      </c>
      <c r="S67" s="312" t="s">
        <v>41</v>
      </c>
      <c r="T67" s="312" t="s">
        <v>41</v>
      </c>
      <c r="U67" s="312" t="s">
        <v>41</v>
      </c>
      <c r="V67" s="312" t="s">
        <v>21</v>
      </c>
      <c r="W67" s="312" t="s">
        <v>41</v>
      </c>
      <c r="X67" s="312" t="s">
        <v>23</v>
      </c>
      <c r="Y67" s="294"/>
      <c r="Z67" s="343" t="s">
        <v>404</v>
      </c>
      <c r="AA67" s="340" t="e">
        <v>#REF!</v>
      </c>
      <c r="AB67" s="339"/>
      <c r="AC67" s="351"/>
      <c r="AD67" s="339"/>
    </row>
    <row r="68" spans="1:30" ht="82.8" x14ac:dyDescent="0.25">
      <c r="A68" s="304" t="s">
        <v>405</v>
      </c>
      <c r="B68" s="305" t="s">
        <v>406</v>
      </c>
      <c r="C68" s="308">
        <v>2023</v>
      </c>
      <c r="D68" s="307" t="s">
        <v>398</v>
      </c>
      <c r="E68" s="308" t="s">
        <v>407</v>
      </c>
      <c r="F68" s="309" t="s">
        <v>107</v>
      </c>
      <c r="G68" s="301" t="s">
        <v>408</v>
      </c>
      <c r="H68" s="312" t="s">
        <v>41</v>
      </c>
      <c r="I68" s="312" t="s">
        <v>41</v>
      </c>
      <c r="J68" s="312" t="s">
        <v>41</v>
      </c>
      <c r="K68" s="312" t="s">
        <v>10</v>
      </c>
      <c r="L68" s="312" t="s">
        <v>41</v>
      </c>
      <c r="M68" s="312" t="s">
        <v>41</v>
      </c>
      <c r="N68" s="312" t="s">
        <v>41</v>
      </c>
      <c r="O68" s="312" t="s">
        <v>41</v>
      </c>
      <c r="P68" s="312" t="s">
        <v>41</v>
      </c>
      <c r="Q68" s="312" t="s">
        <v>41</v>
      </c>
      <c r="R68" s="312" t="s">
        <v>41</v>
      </c>
      <c r="S68" s="312" t="s">
        <v>41</v>
      </c>
      <c r="T68" s="312" t="s">
        <v>41</v>
      </c>
      <c r="U68" s="312" t="s">
        <v>41</v>
      </c>
      <c r="V68" s="312" t="s">
        <v>41</v>
      </c>
      <c r="W68" s="312" t="s">
        <v>41</v>
      </c>
      <c r="X68" s="312" t="s">
        <v>23</v>
      </c>
      <c r="Y68" s="294"/>
      <c r="Z68" s="343" t="s">
        <v>409</v>
      </c>
      <c r="AA68" s="340" t="e">
        <v>#REF!</v>
      </c>
      <c r="AB68" s="339"/>
      <c r="AC68" s="351"/>
      <c r="AD68" s="339"/>
    </row>
    <row r="69" spans="1:30" ht="124.2" x14ac:dyDescent="0.25">
      <c r="A69" s="304" t="s">
        <v>410</v>
      </c>
      <c r="B69" s="305" t="s">
        <v>411</v>
      </c>
      <c r="C69" s="308">
        <v>2023</v>
      </c>
      <c r="D69" s="307" t="s">
        <v>184</v>
      </c>
      <c r="E69" s="308" t="s">
        <v>412</v>
      </c>
      <c r="F69" s="309" t="s">
        <v>107</v>
      </c>
      <c r="G69" s="301" t="s">
        <v>413</v>
      </c>
      <c r="H69" s="294" t="s">
        <v>41</v>
      </c>
      <c r="I69" s="294" t="s">
        <v>41</v>
      </c>
      <c r="J69" s="294" t="s">
        <v>41</v>
      </c>
      <c r="K69" s="294" t="s">
        <v>10</v>
      </c>
      <c r="L69" s="294" t="s">
        <v>41</v>
      </c>
      <c r="M69" s="294" t="s">
        <v>41</v>
      </c>
      <c r="N69" s="294" t="s">
        <v>41</v>
      </c>
      <c r="O69" s="294" t="s">
        <v>41</v>
      </c>
      <c r="P69" s="294" t="s">
        <v>15</v>
      </c>
      <c r="Q69" s="294" t="s">
        <v>41</v>
      </c>
      <c r="R69" s="294" t="s">
        <v>41</v>
      </c>
      <c r="S69" s="294" t="s">
        <v>41</v>
      </c>
      <c r="T69" s="294" t="s">
        <v>41</v>
      </c>
      <c r="U69" s="294" t="s">
        <v>41</v>
      </c>
      <c r="V69" s="294" t="s">
        <v>41</v>
      </c>
      <c r="W69" s="294" t="s">
        <v>41</v>
      </c>
      <c r="X69" s="312" t="s">
        <v>23</v>
      </c>
      <c r="Y69" s="294"/>
      <c r="Z69" s="343" t="s">
        <v>414</v>
      </c>
      <c r="AA69" s="340" t="e">
        <v>#REF!</v>
      </c>
      <c r="AB69" s="339"/>
      <c r="AC69" s="351"/>
      <c r="AD69" s="339"/>
    </row>
    <row r="70" spans="1:30" ht="96.6" x14ac:dyDescent="0.25">
      <c r="A70" s="304" t="s">
        <v>415</v>
      </c>
      <c r="B70" s="305" t="s">
        <v>416</v>
      </c>
      <c r="C70" s="308">
        <v>2023</v>
      </c>
      <c r="D70" s="307" t="s">
        <v>417</v>
      </c>
      <c r="E70" s="308" t="s">
        <v>418</v>
      </c>
      <c r="F70" s="309" t="s">
        <v>100</v>
      </c>
      <c r="G70" s="301" t="s">
        <v>419</v>
      </c>
      <c r="H70" s="312" t="s">
        <v>41</v>
      </c>
      <c r="I70" s="312" t="s">
        <v>41</v>
      </c>
      <c r="J70" s="312" t="s">
        <v>41</v>
      </c>
      <c r="K70" s="312" t="s">
        <v>41</v>
      </c>
      <c r="L70" s="312" t="s">
        <v>41</v>
      </c>
      <c r="M70" s="312" t="s">
        <v>41</v>
      </c>
      <c r="N70" s="312" t="s">
        <v>41</v>
      </c>
      <c r="O70" s="312" t="s">
        <v>41</v>
      </c>
      <c r="P70" s="312" t="s">
        <v>41</v>
      </c>
      <c r="Q70" s="312" t="s">
        <v>16</v>
      </c>
      <c r="R70" s="312" t="s">
        <v>41</v>
      </c>
      <c r="S70" s="312" t="s">
        <v>41</v>
      </c>
      <c r="T70" s="312" t="s">
        <v>41</v>
      </c>
      <c r="U70" s="312" t="s">
        <v>41</v>
      </c>
      <c r="V70" s="312" t="s">
        <v>41</v>
      </c>
      <c r="W70" s="312" t="s">
        <v>41</v>
      </c>
      <c r="X70" s="312" t="s">
        <v>41</v>
      </c>
      <c r="Y70" s="294"/>
      <c r="Z70" s="343" t="s">
        <v>420</v>
      </c>
      <c r="AA70" s="340" t="e">
        <v>#REF!</v>
      </c>
      <c r="AB70" s="339"/>
      <c r="AC70" s="351"/>
      <c r="AD70" s="339"/>
    </row>
    <row r="71" spans="1:30" ht="57.6" x14ac:dyDescent="0.25">
      <c r="A71" s="304" t="s">
        <v>421</v>
      </c>
      <c r="B71" s="305" t="s">
        <v>422</v>
      </c>
      <c r="C71" s="308">
        <v>2023</v>
      </c>
      <c r="D71" s="307" t="s">
        <v>184</v>
      </c>
      <c r="E71" s="308" t="s">
        <v>347</v>
      </c>
      <c r="F71" s="309" t="s">
        <v>107</v>
      </c>
      <c r="G71" s="301" t="s">
        <v>423</v>
      </c>
      <c r="H71" s="312" t="s">
        <v>41</v>
      </c>
      <c r="I71" s="312" t="s">
        <v>41</v>
      </c>
      <c r="J71" s="312" t="s">
        <v>9</v>
      </c>
      <c r="K71" s="312" t="s">
        <v>41</v>
      </c>
      <c r="L71" s="312" t="s">
        <v>41</v>
      </c>
      <c r="M71" s="312" t="s">
        <v>41</v>
      </c>
      <c r="N71" s="312" t="s">
        <v>41</v>
      </c>
      <c r="O71" s="312" t="s">
        <v>41</v>
      </c>
      <c r="P71" s="312" t="s">
        <v>41</v>
      </c>
      <c r="Q71" s="312" t="s">
        <v>41</v>
      </c>
      <c r="R71" s="312" t="s">
        <v>41</v>
      </c>
      <c r="S71" s="312" t="s">
        <v>41</v>
      </c>
      <c r="T71" s="312" t="s">
        <v>41</v>
      </c>
      <c r="U71" s="312" t="s">
        <v>41</v>
      </c>
      <c r="V71" s="312" t="s">
        <v>41</v>
      </c>
      <c r="W71" s="312" t="s">
        <v>41</v>
      </c>
      <c r="X71" s="312" t="s">
        <v>41</v>
      </c>
      <c r="Y71" s="294"/>
      <c r="Z71" s="343" t="s">
        <v>424</v>
      </c>
      <c r="AA71" s="340" t="e">
        <v>#REF!</v>
      </c>
      <c r="AB71" s="339"/>
      <c r="AC71" s="351"/>
      <c r="AD71" s="339"/>
    </row>
    <row r="72" spans="1:30" ht="82.8" x14ac:dyDescent="0.25">
      <c r="A72" s="304" t="s">
        <v>425</v>
      </c>
      <c r="B72" s="305" t="s">
        <v>426</v>
      </c>
      <c r="C72" s="308">
        <v>2023</v>
      </c>
      <c r="D72" s="307" t="s">
        <v>184</v>
      </c>
      <c r="E72" s="308" t="s">
        <v>174</v>
      </c>
      <c r="F72" s="292" t="s">
        <v>122</v>
      </c>
      <c r="G72" s="301" t="s">
        <v>427</v>
      </c>
      <c r="H72" s="313" t="s">
        <v>41</v>
      </c>
      <c r="I72" s="148" t="s">
        <v>41</v>
      </c>
      <c r="J72" s="148" t="s">
        <v>41</v>
      </c>
      <c r="K72" s="148" t="s">
        <v>41</v>
      </c>
      <c r="L72" s="148" t="s">
        <v>41</v>
      </c>
      <c r="M72" s="148" t="s">
        <v>41</v>
      </c>
      <c r="N72" s="148" t="s">
        <v>41</v>
      </c>
      <c r="O72" s="148" t="s">
        <v>41</v>
      </c>
      <c r="P72" s="148" t="s">
        <v>41</v>
      </c>
      <c r="Q72" s="148" t="s">
        <v>16</v>
      </c>
      <c r="R72" s="148" t="s">
        <v>41</v>
      </c>
      <c r="S72" s="148" t="s">
        <v>41</v>
      </c>
      <c r="T72" s="148" t="s">
        <v>41</v>
      </c>
      <c r="U72" s="148" t="s">
        <v>41</v>
      </c>
      <c r="V72" s="148" t="s">
        <v>41</v>
      </c>
      <c r="W72" s="148" t="s">
        <v>41</v>
      </c>
      <c r="X72" s="148" t="s">
        <v>23</v>
      </c>
      <c r="Y72" s="294"/>
      <c r="Z72" s="343" t="s">
        <v>428</v>
      </c>
      <c r="AA72" s="340" t="e">
        <v>#REF!</v>
      </c>
      <c r="AB72" s="339"/>
      <c r="AC72" s="351"/>
      <c r="AD72" s="339"/>
    </row>
    <row r="73" spans="1:30" ht="82.8" x14ac:dyDescent="0.25">
      <c r="A73" s="304" t="s">
        <v>429</v>
      </c>
      <c r="B73" s="305" t="s">
        <v>430</v>
      </c>
      <c r="C73" s="308">
        <v>2023</v>
      </c>
      <c r="D73" s="307" t="s">
        <v>431</v>
      </c>
      <c r="E73" s="308" t="s">
        <v>432</v>
      </c>
      <c r="F73" s="292" t="s">
        <v>100</v>
      </c>
      <c r="G73" s="301" t="s">
        <v>433</v>
      </c>
      <c r="H73" s="313" t="s">
        <v>41</v>
      </c>
      <c r="I73" s="312" t="s">
        <v>41</v>
      </c>
      <c r="J73" s="312" t="s">
        <v>41</v>
      </c>
      <c r="K73" s="312" t="s">
        <v>41</v>
      </c>
      <c r="L73" s="312" t="s">
        <v>11</v>
      </c>
      <c r="M73" s="312" t="s">
        <v>41</v>
      </c>
      <c r="N73" s="312" t="s">
        <v>41</v>
      </c>
      <c r="O73" s="312" t="s">
        <v>41</v>
      </c>
      <c r="P73" s="312" t="s">
        <v>41</v>
      </c>
      <c r="Q73" s="312" t="s">
        <v>41</v>
      </c>
      <c r="R73" s="312" t="s">
        <v>41</v>
      </c>
      <c r="S73" s="312" t="s">
        <v>41</v>
      </c>
      <c r="T73" s="312" t="s">
        <v>41</v>
      </c>
      <c r="U73" s="312" t="s">
        <v>41</v>
      </c>
      <c r="V73" s="312" t="s">
        <v>41</v>
      </c>
      <c r="W73" s="312" t="s">
        <v>41</v>
      </c>
      <c r="X73" s="312" t="s">
        <v>23</v>
      </c>
      <c r="Y73" s="294"/>
      <c r="Z73" s="343" t="s">
        <v>434</v>
      </c>
      <c r="AA73" s="340" t="e">
        <v>#REF!</v>
      </c>
      <c r="AB73" s="339"/>
      <c r="AC73" s="351"/>
      <c r="AD73" s="339"/>
    </row>
    <row r="74" spans="1:30" ht="57.6" x14ac:dyDescent="0.25">
      <c r="A74" s="304" t="s">
        <v>435</v>
      </c>
      <c r="B74" s="305" t="s">
        <v>436</v>
      </c>
      <c r="C74" s="308">
        <v>2023</v>
      </c>
      <c r="D74" s="307" t="s">
        <v>158</v>
      </c>
      <c r="E74" s="308" t="s">
        <v>437</v>
      </c>
      <c r="F74" s="292" t="s">
        <v>107</v>
      </c>
      <c r="G74" s="301" t="s">
        <v>438</v>
      </c>
      <c r="H74" s="313" t="s">
        <v>41</v>
      </c>
      <c r="I74" s="312" t="s">
        <v>41</v>
      </c>
      <c r="J74" s="312" t="s">
        <v>41</v>
      </c>
      <c r="K74" s="312" t="s">
        <v>41</v>
      </c>
      <c r="L74" s="312" t="s">
        <v>11</v>
      </c>
      <c r="M74" s="312" t="s">
        <v>41</v>
      </c>
      <c r="N74" s="312" t="s">
        <v>41</v>
      </c>
      <c r="O74" s="312" t="s">
        <v>41</v>
      </c>
      <c r="P74" s="312" t="s">
        <v>41</v>
      </c>
      <c r="Q74" s="312" t="s">
        <v>41</v>
      </c>
      <c r="R74" s="312" t="s">
        <v>41</v>
      </c>
      <c r="S74" s="312" t="s">
        <v>41</v>
      </c>
      <c r="T74" s="312" t="s">
        <v>41</v>
      </c>
      <c r="U74" s="312" t="s">
        <v>41</v>
      </c>
      <c r="V74" s="312" t="s">
        <v>41</v>
      </c>
      <c r="W74" s="312" t="s">
        <v>41</v>
      </c>
      <c r="X74" s="312" t="s">
        <v>41</v>
      </c>
      <c r="Y74" s="294"/>
      <c r="Z74" s="343" t="s">
        <v>439</v>
      </c>
      <c r="AA74" s="340" t="e">
        <v>#REF!</v>
      </c>
      <c r="AB74" s="339"/>
      <c r="AC74" s="351"/>
      <c r="AD74" s="339"/>
    </row>
    <row r="75" spans="1:30" ht="43.2" x14ac:dyDescent="0.25">
      <c r="A75" s="304" t="s">
        <v>440</v>
      </c>
      <c r="B75" s="305" t="s">
        <v>441</v>
      </c>
      <c r="C75" s="308">
        <v>2023</v>
      </c>
      <c r="D75" s="307" t="s">
        <v>158</v>
      </c>
      <c r="E75" s="308" t="s">
        <v>442</v>
      </c>
      <c r="F75" s="292" t="s">
        <v>122</v>
      </c>
      <c r="G75" s="301" t="s">
        <v>443</v>
      </c>
      <c r="H75" s="313" t="s">
        <v>41</v>
      </c>
      <c r="I75" s="312" t="s">
        <v>41</v>
      </c>
      <c r="J75" s="312" t="s">
        <v>41</v>
      </c>
      <c r="K75" s="312" t="s">
        <v>41</v>
      </c>
      <c r="L75" s="312" t="s">
        <v>41</v>
      </c>
      <c r="M75" s="312" t="s">
        <v>41</v>
      </c>
      <c r="N75" s="312" t="s">
        <v>41</v>
      </c>
      <c r="O75" s="312" t="s">
        <v>41</v>
      </c>
      <c r="P75" s="312" t="s">
        <v>41</v>
      </c>
      <c r="Q75" s="312" t="s">
        <v>16</v>
      </c>
      <c r="R75" s="312" t="s">
        <v>41</v>
      </c>
      <c r="S75" s="312" t="s">
        <v>41</v>
      </c>
      <c r="T75" s="312" t="s">
        <v>41</v>
      </c>
      <c r="U75" s="312" t="s">
        <v>41</v>
      </c>
      <c r="V75" s="312" t="s">
        <v>41</v>
      </c>
      <c r="W75" s="312" t="s">
        <v>41</v>
      </c>
      <c r="X75" s="312" t="s">
        <v>41</v>
      </c>
      <c r="Y75" s="294"/>
      <c r="Z75" s="343" t="s">
        <v>444</v>
      </c>
      <c r="AA75" s="340" t="e">
        <v>#REF!</v>
      </c>
      <c r="AB75" s="339"/>
      <c r="AC75" s="351"/>
      <c r="AD75" s="339"/>
    </row>
    <row r="76" spans="1:30" ht="82.8" x14ac:dyDescent="0.25">
      <c r="A76" s="304" t="s">
        <v>445</v>
      </c>
      <c r="B76" s="305" t="s">
        <v>446</v>
      </c>
      <c r="C76" s="308">
        <v>2023</v>
      </c>
      <c r="D76" s="307" t="s">
        <v>158</v>
      </c>
      <c r="E76" s="308" t="s">
        <v>447</v>
      </c>
      <c r="F76" s="292" t="s">
        <v>107</v>
      </c>
      <c r="G76" s="301" t="s">
        <v>443</v>
      </c>
      <c r="H76" s="313" t="s">
        <v>41</v>
      </c>
      <c r="I76" s="148" t="s">
        <v>41</v>
      </c>
      <c r="J76" s="148" t="s">
        <v>41</v>
      </c>
      <c r="K76" s="148" t="s">
        <v>10</v>
      </c>
      <c r="L76" s="148" t="s">
        <v>41</v>
      </c>
      <c r="M76" s="148" t="s">
        <v>41</v>
      </c>
      <c r="N76" s="148" t="s">
        <v>41</v>
      </c>
      <c r="O76" s="148" t="s">
        <v>41</v>
      </c>
      <c r="P76" s="148" t="s">
        <v>41</v>
      </c>
      <c r="Q76" s="148" t="s">
        <v>41</v>
      </c>
      <c r="R76" s="148" t="s">
        <v>41</v>
      </c>
      <c r="S76" s="148" t="s">
        <v>41</v>
      </c>
      <c r="T76" s="148" t="s">
        <v>41</v>
      </c>
      <c r="U76" s="148" t="s">
        <v>41</v>
      </c>
      <c r="V76" s="148" t="s">
        <v>41</v>
      </c>
      <c r="W76" s="148" t="s">
        <v>41</v>
      </c>
      <c r="X76" s="148" t="s">
        <v>23</v>
      </c>
      <c r="Y76" s="294"/>
      <c r="Z76" s="343" t="s">
        <v>448</v>
      </c>
      <c r="AA76" s="340" t="e">
        <v>#REF!</v>
      </c>
      <c r="AB76" s="339"/>
      <c r="AC76" s="351"/>
      <c r="AD76" s="339"/>
    </row>
    <row r="77" spans="1:30" ht="69" x14ac:dyDescent="0.25">
      <c r="A77" s="304" t="s">
        <v>449</v>
      </c>
      <c r="B77" s="305" t="s">
        <v>450</v>
      </c>
      <c r="C77" s="308">
        <v>2023</v>
      </c>
      <c r="D77" s="307" t="s">
        <v>431</v>
      </c>
      <c r="E77" s="308" t="s">
        <v>451</v>
      </c>
      <c r="F77" s="292" t="s">
        <v>134</v>
      </c>
      <c r="G77" s="301" t="s">
        <v>452</v>
      </c>
      <c r="H77" s="313" t="s">
        <v>41</v>
      </c>
      <c r="I77" s="312" t="s">
        <v>41</v>
      </c>
      <c r="J77" s="312" t="s">
        <v>41</v>
      </c>
      <c r="K77" s="312" t="s">
        <v>41</v>
      </c>
      <c r="L77" s="312" t="s">
        <v>41</v>
      </c>
      <c r="M77" s="312" t="s">
        <v>41</v>
      </c>
      <c r="N77" s="312" t="s">
        <v>41</v>
      </c>
      <c r="O77" s="312" t="s">
        <v>41</v>
      </c>
      <c r="P77" s="312" t="s">
        <v>41</v>
      </c>
      <c r="Q77" s="312" t="s">
        <v>41</v>
      </c>
      <c r="R77" s="312" t="s">
        <v>41</v>
      </c>
      <c r="S77" s="312" t="s">
        <v>18</v>
      </c>
      <c r="T77" s="312" t="s">
        <v>41</v>
      </c>
      <c r="U77" s="312" t="s">
        <v>41</v>
      </c>
      <c r="V77" s="312" t="s">
        <v>41</v>
      </c>
      <c r="W77" s="312" t="s">
        <v>41</v>
      </c>
      <c r="X77" s="312" t="s">
        <v>23</v>
      </c>
      <c r="Y77" s="294"/>
      <c r="Z77" s="343" t="s">
        <v>453</v>
      </c>
      <c r="AA77" s="340" t="e">
        <v>#REF!</v>
      </c>
      <c r="AB77" s="339"/>
      <c r="AC77" s="351"/>
      <c r="AD77" s="339"/>
    </row>
    <row r="78" spans="1:30" ht="82.8" x14ac:dyDescent="0.25">
      <c r="A78" s="305" t="s">
        <v>454</v>
      </c>
      <c r="B78" s="305" t="s">
        <v>455</v>
      </c>
      <c r="C78" s="314">
        <v>2023</v>
      </c>
      <c r="D78" s="314" t="s">
        <v>158</v>
      </c>
      <c r="E78" s="305" t="s">
        <v>456</v>
      </c>
      <c r="F78" s="305" t="s">
        <v>107</v>
      </c>
      <c r="G78" s="301" t="s">
        <v>457</v>
      </c>
      <c r="H78" s="313" t="s">
        <v>41</v>
      </c>
      <c r="I78" s="312" t="s">
        <v>41</v>
      </c>
      <c r="J78" s="312" t="s">
        <v>41</v>
      </c>
      <c r="K78" s="312" t="s">
        <v>10</v>
      </c>
      <c r="L78" s="312" t="s">
        <v>41</v>
      </c>
      <c r="M78" s="312" t="s">
        <v>41</v>
      </c>
      <c r="N78" s="312" t="s">
        <v>41</v>
      </c>
      <c r="O78" s="312" t="s">
        <v>41</v>
      </c>
      <c r="P78" s="312" t="s">
        <v>41</v>
      </c>
      <c r="Q78" s="312" t="s">
        <v>41</v>
      </c>
      <c r="R78" s="312" t="s">
        <v>41</v>
      </c>
      <c r="S78" s="312" t="s">
        <v>41</v>
      </c>
      <c r="T78" s="312" t="s">
        <v>41</v>
      </c>
      <c r="U78" s="312" t="s">
        <v>41</v>
      </c>
      <c r="V78" s="312" t="s">
        <v>41</v>
      </c>
      <c r="W78" s="312" t="s">
        <v>41</v>
      </c>
      <c r="X78" s="312" t="s">
        <v>23</v>
      </c>
      <c r="Y78" s="294"/>
      <c r="Z78" s="343" t="s">
        <v>458</v>
      </c>
      <c r="AA78" s="340" t="e">
        <v>#REF!</v>
      </c>
      <c r="AB78" s="339"/>
      <c r="AC78" s="351"/>
      <c r="AD78" s="339"/>
    </row>
    <row r="79" spans="1:30" ht="96.6" x14ac:dyDescent="0.25">
      <c r="A79" s="304" t="s">
        <v>459</v>
      </c>
      <c r="B79" s="305" t="s">
        <v>460</v>
      </c>
      <c r="C79" s="308">
        <v>2023</v>
      </c>
      <c r="D79" s="307" t="s">
        <v>158</v>
      </c>
      <c r="E79" s="308" t="s">
        <v>200</v>
      </c>
      <c r="F79" s="292" t="s">
        <v>100</v>
      </c>
      <c r="G79" s="301" t="s">
        <v>461</v>
      </c>
      <c r="H79" s="313" t="s">
        <v>41</v>
      </c>
      <c r="I79" s="312" t="s">
        <v>41</v>
      </c>
      <c r="J79" s="312" t="s">
        <v>41</v>
      </c>
      <c r="K79" s="312" t="s">
        <v>41</v>
      </c>
      <c r="L79" s="312" t="s">
        <v>41</v>
      </c>
      <c r="M79" s="312" t="s">
        <v>41</v>
      </c>
      <c r="N79" s="312" t="s">
        <v>41</v>
      </c>
      <c r="O79" s="312" t="s">
        <v>41</v>
      </c>
      <c r="P79" s="312" t="s">
        <v>41</v>
      </c>
      <c r="Q79" s="312" t="s">
        <v>41</v>
      </c>
      <c r="R79" s="312" t="s">
        <v>17</v>
      </c>
      <c r="S79" s="312" t="s">
        <v>41</v>
      </c>
      <c r="T79" s="312" t="s">
        <v>19</v>
      </c>
      <c r="U79" s="312" t="s">
        <v>41</v>
      </c>
      <c r="V79" s="312" t="s">
        <v>41</v>
      </c>
      <c r="W79" s="312" t="s">
        <v>41</v>
      </c>
      <c r="X79" s="312" t="s">
        <v>23</v>
      </c>
      <c r="Y79" s="294"/>
      <c r="Z79" s="343" t="s">
        <v>462</v>
      </c>
      <c r="AA79" s="340" t="e">
        <v>#REF!</v>
      </c>
      <c r="AB79" s="339"/>
      <c r="AC79" s="351"/>
      <c r="AD79" s="339"/>
    </row>
    <row r="80" spans="1:30" ht="82.8" x14ac:dyDescent="0.25">
      <c r="A80" s="304" t="s">
        <v>463</v>
      </c>
      <c r="B80" s="304" t="s">
        <v>464</v>
      </c>
      <c r="C80" s="315">
        <v>2023</v>
      </c>
      <c r="D80" s="315" t="s">
        <v>184</v>
      </c>
      <c r="E80" s="315" t="s">
        <v>465</v>
      </c>
      <c r="F80" s="292" t="s">
        <v>107</v>
      </c>
      <c r="G80" s="301" t="s">
        <v>466</v>
      </c>
      <c r="H80" s="313" t="s">
        <v>41</v>
      </c>
      <c r="I80" s="312" t="s">
        <v>41</v>
      </c>
      <c r="J80" s="312" t="s">
        <v>41</v>
      </c>
      <c r="K80" s="312" t="s">
        <v>10</v>
      </c>
      <c r="L80" s="312" t="s">
        <v>41</v>
      </c>
      <c r="M80" s="312" t="s">
        <v>41</v>
      </c>
      <c r="N80" s="312" t="s">
        <v>41</v>
      </c>
      <c r="O80" s="312" t="s">
        <v>41</v>
      </c>
      <c r="P80" s="312" t="s">
        <v>41</v>
      </c>
      <c r="Q80" s="312" t="s">
        <v>16</v>
      </c>
      <c r="R80" s="312" t="s">
        <v>41</v>
      </c>
      <c r="S80" s="312" t="s">
        <v>41</v>
      </c>
      <c r="T80" s="312" t="s">
        <v>41</v>
      </c>
      <c r="U80" s="312" t="s">
        <v>41</v>
      </c>
      <c r="V80" s="312" t="s">
        <v>41</v>
      </c>
      <c r="W80" s="312" t="s">
        <v>41</v>
      </c>
      <c r="X80" s="312" t="s">
        <v>41</v>
      </c>
      <c r="Y80" s="294"/>
      <c r="Z80" s="343" t="s">
        <v>467</v>
      </c>
      <c r="AA80" s="340" t="e">
        <v>#REF!</v>
      </c>
      <c r="AB80" s="339"/>
      <c r="AC80" s="351"/>
      <c r="AD80" s="339"/>
    </row>
    <row r="81" spans="1:30" ht="124.2" x14ac:dyDescent="0.25">
      <c r="A81" s="304" t="s">
        <v>468</v>
      </c>
      <c r="B81" s="304" t="s">
        <v>469</v>
      </c>
      <c r="C81" s="315">
        <v>2023</v>
      </c>
      <c r="D81" s="315" t="s">
        <v>184</v>
      </c>
      <c r="E81" s="315" t="s">
        <v>185</v>
      </c>
      <c r="F81" s="292" t="s">
        <v>107</v>
      </c>
      <c r="G81" s="301" t="s">
        <v>470</v>
      </c>
      <c r="H81" s="313" t="s">
        <v>41</v>
      </c>
      <c r="I81" s="312" t="s">
        <v>41</v>
      </c>
      <c r="J81" s="312" t="s">
        <v>41</v>
      </c>
      <c r="K81" s="312" t="s">
        <v>10</v>
      </c>
      <c r="L81" s="312" t="s">
        <v>41</v>
      </c>
      <c r="M81" s="312" t="s">
        <v>41</v>
      </c>
      <c r="N81" s="312" t="s">
        <v>41</v>
      </c>
      <c r="O81" s="312" t="s">
        <v>41</v>
      </c>
      <c r="P81" s="312" t="s">
        <v>41</v>
      </c>
      <c r="Q81" s="312" t="s">
        <v>41</v>
      </c>
      <c r="R81" s="312" t="s">
        <v>17</v>
      </c>
      <c r="S81" s="312" t="s">
        <v>41</v>
      </c>
      <c r="T81" s="312" t="s">
        <v>41</v>
      </c>
      <c r="U81" s="312" t="s">
        <v>41</v>
      </c>
      <c r="V81" s="312" t="s">
        <v>21</v>
      </c>
      <c r="W81" s="312" t="s">
        <v>41</v>
      </c>
      <c r="X81" s="312" t="s">
        <v>41</v>
      </c>
      <c r="Y81" s="294"/>
      <c r="Z81" s="343" t="s">
        <v>471</v>
      </c>
      <c r="AA81" s="340" t="e">
        <v>#REF!</v>
      </c>
      <c r="AB81" s="339"/>
      <c r="AC81" s="351"/>
      <c r="AD81" s="339"/>
    </row>
    <row r="82" spans="1:30" ht="96.6" x14ac:dyDescent="0.25">
      <c r="A82" s="304" t="s">
        <v>472</v>
      </c>
      <c r="B82" s="305" t="s">
        <v>473</v>
      </c>
      <c r="C82" s="308">
        <v>2023</v>
      </c>
      <c r="D82" s="315" t="s">
        <v>184</v>
      </c>
      <c r="E82" s="315" t="s">
        <v>474</v>
      </c>
      <c r="F82" s="309" t="s">
        <v>100</v>
      </c>
      <c r="G82" s="301" t="s">
        <v>475</v>
      </c>
      <c r="H82" s="313" t="s">
        <v>41</v>
      </c>
      <c r="I82" s="312" t="s">
        <v>41</v>
      </c>
      <c r="J82" s="312" t="s">
        <v>41</v>
      </c>
      <c r="K82" s="312" t="s">
        <v>10</v>
      </c>
      <c r="L82" s="312" t="s">
        <v>41</v>
      </c>
      <c r="M82" s="312" t="s">
        <v>41</v>
      </c>
      <c r="N82" s="312" t="s">
        <v>41</v>
      </c>
      <c r="O82" s="312" t="s">
        <v>41</v>
      </c>
      <c r="P82" s="312" t="s">
        <v>41</v>
      </c>
      <c r="Q82" s="312" t="s">
        <v>41</v>
      </c>
      <c r="R82" s="312" t="s">
        <v>41</v>
      </c>
      <c r="S82" s="312" t="s">
        <v>41</v>
      </c>
      <c r="T82" s="312" t="s">
        <v>41</v>
      </c>
      <c r="U82" s="312" t="s">
        <v>41</v>
      </c>
      <c r="V82" s="312" t="s">
        <v>41</v>
      </c>
      <c r="W82" s="312" t="s">
        <v>41</v>
      </c>
      <c r="X82" s="312" t="s">
        <v>23</v>
      </c>
      <c r="Y82" s="294"/>
      <c r="Z82" s="343" t="s">
        <v>476</v>
      </c>
      <c r="AA82" s="339"/>
      <c r="AB82" s="339"/>
      <c r="AC82" s="351"/>
      <c r="AD82" s="339"/>
    </row>
    <row r="83" spans="1:30" ht="96.6" x14ac:dyDescent="0.25">
      <c r="A83" s="304" t="s">
        <v>477</v>
      </c>
      <c r="B83" s="305" t="s">
        <v>478</v>
      </c>
      <c r="C83" s="308">
        <v>2023</v>
      </c>
      <c r="D83" s="307" t="s">
        <v>184</v>
      </c>
      <c r="E83" s="308" t="s">
        <v>300</v>
      </c>
      <c r="F83" s="309" t="s">
        <v>107</v>
      </c>
      <c r="G83" s="301" t="s">
        <v>479</v>
      </c>
      <c r="H83" s="313" t="s">
        <v>41</v>
      </c>
      <c r="I83" s="148" t="s">
        <v>41</v>
      </c>
      <c r="J83" s="148" t="s">
        <v>41</v>
      </c>
      <c r="K83" s="148" t="s">
        <v>10</v>
      </c>
      <c r="L83" s="148" t="s">
        <v>41</v>
      </c>
      <c r="M83" s="148" t="s">
        <v>41</v>
      </c>
      <c r="N83" s="148" t="s">
        <v>41</v>
      </c>
      <c r="O83" s="148" t="s">
        <v>41</v>
      </c>
      <c r="P83" s="148" t="s">
        <v>41</v>
      </c>
      <c r="Q83" s="148" t="s">
        <v>41</v>
      </c>
      <c r="R83" s="148" t="s">
        <v>41</v>
      </c>
      <c r="S83" s="148" t="s">
        <v>41</v>
      </c>
      <c r="T83" s="148" t="s">
        <v>41</v>
      </c>
      <c r="U83" s="148" t="s">
        <v>41</v>
      </c>
      <c r="V83" s="148" t="s">
        <v>41</v>
      </c>
      <c r="W83" s="148" t="s">
        <v>41</v>
      </c>
      <c r="X83" s="148" t="s">
        <v>23</v>
      </c>
      <c r="Y83" s="294"/>
      <c r="Z83" s="343" t="s">
        <v>480</v>
      </c>
      <c r="AA83" s="339"/>
      <c r="AB83" s="339"/>
      <c r="AC83" s="351"/>
      <c r="AD83" s="339"/>
    </row>
    <row r="84" spans="1:30" ht="96.6" x14ac:dyDescent="0.25">
      <c r="A84" s="304" t="s">
        <v>481</v>
      </c>
      <c r="B84" s="305" t="s">
        <v>482</v>
      </c>
      <c r="C84" s="308">
        <v>2023</v>
      </c>
      <c r="D84" s="307" t="s">
        <v>483</v>
      </c>
      <c r="E84" s="308" t="s">
        <v>484</v>
      </c>
      <c r="F84" s="309" t="s">
        <v>107</v>
      </c>
      <c r="G84" s="301" t="s">
        <v>485</v>
      </c>
      <c r="H84" s="313" t="s">
        <v>41</v>
      </c>
      <c r="I84" s="312" t="s">
        <v>41</v>
      </c>
      <c r="J84" s="312" t="s">
        <v>41</v>
      </c>
      <c r="K84" s="312" t="s">
        <v>10</v>
      </c>
      <c r="L84" s="312" t="s">
        <v>41</v>
      </c>
      <c r="M84" s="312" t="s">
        <v>41</v>
      </c>
      <c r="N84" s="312" t="s">
        <v>41</v>
      </c>
      <c r="O84" s="312" t="s">
        <v>41</v>
      </c>
      <c r="P84" s="312" t="s">
        <v>41</v>
      </c>
      <c r="Q84" s="312" t="s">
        <v>16</v>
      </c>
      <c r="R84" s="312" t="s">
        <v>41</v>
      </c>
      <c r="S84" s="312" t="s">
        <v>41</v>
      </c>
      <c r="T84" s="312" t="s">
        <v>41</v>
      </c>
      <c r="U84" s="312" t="s">
        <v>41</v>
      </c>
      <c r="V84" s="312" t="s">
        <v>41</v>
      </c>
      <c r="W84" s="312" t="s">
        <v>41</v>
      </c>
      <c r="X84" s="312" t="s">
        <v>41</v>
      </c>
      <c r="Y84" s="294"/>
      <c r="Z84" s="343" t="s">
        <v>486</v>
      </c>
      <c r="AA84" s="339"/>
      <c r="AB84" s="339"/>
      <c r="AC84" s="351"/>
      <c r="AD84" s="339"/>
    </row>
    <row r="85" spans="1:30" ht="96.6" x14ac:dyDescent="0.25">
      <c r="A85" s="304" t="s">
        <v>487</v>
      </c>
      <c r="B85" s="305" t="s">
        <v>488</v>
      </c>
      <c r="C85" s="308">
        <v>2023</v>
      </c>
      <c r="D85" s="307" t="s">
        <v>184</v>
      </c>
      <c r="E85" s="308" t="s">
        <v>300</v>
      </c>
      <c r="F85" s="309" t="s">
        <v>107</v>
      </c>
      <c r="G85" s="301" t="s">
        <v>489</v>
      </c>
      <c r="H85" s="313" t="s">
        <v>41</v>
      </c>
      <c r="I85" s="148" t="s">
        <v>41</v>
      </c>
      <c r="J85" s="148" t="s">
        <v>41</v>
      </c>
      <c r="K85" s="148" t="s">
        <v>10</v>
      </c>
      <c r="L85" s="148" t="s">
        <v>41</v>
      </c>
      <c r="M85" s="148" t="s">
        <v>41</v>
      </c>
      <c r="N85" s="148" t="s">
        <v>41</v>
      </c>
      <c r="O85" s="148" t="s">
        <v>41</v>
      </c>
      <c r="P85" s="148" t="s">
        <v>41</v>
      </c>
      <c r="Q85" s="148" t="s">
        <v>41</v>
      </c>
      <c r="R85" s="148" t="s">
        <v>41</v>
      </c>
      <c r="S85" s="148" t="s">
        <v>41</v>
      </c>
      <c r="T85" s="148" t="s">
        <v>41</v>
      </c>
      <c r="U85" s="148" t="s">
        <v>41</v>
      </c>
      <c r="V85" s="148" t="s">
        <v>41</v>
      </c>
      <c r="W85" s="148" t="s">
        <v>41</v>
      </c>
      <c r="X85" s="148" t="s">
        <v>23</v>
      </c>
      <c r="Y85" s="294"/>
      <c r="Z85" s="343" t="s">
        <v>490</v>
      </c>
      <c r="AA85" s="339"/>
      <c r="AB85" s="339"/>
      <c r="AC85" s="351"/>
      <c r="AD85" s="339"/>
    </row>
    <row r="86" spans="1:30" ht="96.6" x14ac:dyDescent="0.25">
      <c r="A86" s="304" t="s">
        <v>491</v>
      </c>
      <c r="B86" s="305" t="s">
        <v>492</v>
      </c>
      <c r="C86" s="308">
        <v>2023</v>
      </c>
      <c r="D86" s="307" t="s">
        <v>184</v>
      </c>
      <c r="E86" s="308" t="s">
        <v>493</v>
      </c>
      <c r="F86" s="309" t="s">
        <v>100</v>
      </c>
      <c r="G86" s="301" t="s">
        <v>494</v>
      </c>
      <c r="H86" s="313" t="s">
        <v>41</v>
      </c>
      <c r="I86" s="148" t="s">
        <v>41</v>
      </c>
      <c r="J86" s="148" t="s">
        <v>41</v>
      </c>
      <c r="K86" s="148" t="s">
        <v>10</v>
      </c>
      <c r="L86" s="148" t="s">
        <v>41</v>
      </c>
      <c r="M86" s="148" t="s">
        <v>41</v>
      </c>
      <c r="N86" s="148" t="s">
        <v>41</v>
      </c>
      <c r="O86" s="148" t="s">
        <v>41</v>
      </c>
      <c r="P86" s="148" t="s">
        <v>41</v>
      </c>
      <c r="Q86" s="148" t="s">
        <v>16</v>
      </c>
      <c r="R86" s="148" t="s">
        <v>41</v>
      </c>
      <c r="S86" s="148" t="s">
        <v>41</v>
      </c>
      <c r="T86" s="148" t="s">
        <v>41</v>
      </c>
      <c r="U86" s="148" t="s">
        <v>41</v>
      </c>
      <c r="V86" s="148" t="s">
        <v>41</v>
      </c>
      <c r="W86" s="148" t="s">
        <v>41</v>
      </c>
      <c r="X86" s="148" t="s">
        <v>23</v>
      </c>
      <c r="Y86" s="294"/>
      <c r="Z86" s="343" t="s">
        <v>495</v>
      </c>
      <c r="AA86" s="339"/>
      <c r="AB86" s="339"/>
      <c r="AC86" s="351"/>
      <c r="AD86" s="339"/>
    </row>
    <row r="87" spans="1:30" ht="124.2" x14ac:dyDescent="0.25">
      <c r="A87" s="304" t="s">
        <v>496</v>
      </c>
      <c r="B87" s="305" t="s">
        <v>497</v>
      </c>
      <c r="C87" s="308">
        <v>2023</v>
      </c>
      <c r="D87" s="307" t="s">
        <v>158</v>
      </c>
      <c r="E87" s="308" t="s">
        <v>498</v>
      </c>
      <c r="F87" s="309" t="s">
        <v>100</v>
      </c>
      <c r="G87" s="301" t="s">
        <v>499</v>
      </c>
      <c r="H87" s="313" t="s">
        <v>41</v>
      </c>
      <c r="I87" s="148" t="s">
        <v>41</v>
      </c>
      <c r="J87" s="148" t="s">
        <v>41</v>
      </c>
      <c r="K87" s="148" t="s">
        <v>41</v>
      </c>
      <c r="L87" s="148" t="s">
        <v>41</v>
      </c>
      <c r="M87" s="148" t="s">
        <v>41</v>
      </c>
      <c r="N87" s="148" t="s">
        <v>41</v>
      </c>
      <c r="O87" s="148" t="s">
        <v>41</v>
      </c>
      <c r="P87" s="148" t="s">
        <v>41</v>
      </c>
      <c r="Q87" s="148" t="s">
        <v>41</v>
      </c>
      <c r="R87" s="148" t="s">
        <v>41</v>
      </c>
      <c r="S87" s="148" t="s">
        <v>41</v>
      </c>
      <c r="T87" s="148" t="s">
        <v>41</v>
      </c>
      <c r="U87" s="148" t="s">
        <v>41</v>
      </c>
      <c r="V87" s="148" t="s">
        <v>41</v>
      </c>
      <c r="W87" s="148" t="s">
        <v>41</v>
      </c>
      <c r="X87" s="148" t="s">
        <v>23</v>
      </c>
      <c r="Y87" s="294"/>
      <c r="Z87" s="343" t="s">
        <v>500</v>
      </c>
      <c r="AA87" s="339"/>
      <c r="AB87" s="339"/>
      <c r="AC87" s="351"/>
      <c r="AD87" s="339"/>
    </row>
    <row r="88" spans="1:30" ht="69" x14ac:dyDescent="0.25">
      <c r="A88" s="304" t="s">
        <v>501</v>
      </c>
      <c r="B88" s="305" t="s">
        <v>502</v>
      </c>
      <c r="C88" s="308">
        <v>2023</v>
      </c>
      <c r="D88" s="307" t="s">
        <v>184</v>
      </c>
      <c r="E88" s="308" t="s">
        <v>503</v>
      </c>
      <c r="F88" s="309" t="s">
        <v>107</v>
      </c>
      <c r="G88" s="301" t="s">
        <v>504</v>
      </c>
      <c r="H88" s="313" t="s">
        <v>41</v>
      </c>
      <c r="I88" s="148" t="s">
        <v>41</v>
      </c>
      <c r="J88" s="148" t="s">
        <v>41</v>
      </c>
      <c r="K88" s="148" t="s">
        <v>10</v>
      </c>
      <c r="L88" s="148" t="s">
        <v>41</v>
      </c>
      <c r="M88" s="148" t="s">
        <v>41</v>
      </c>
      <c r="N88" s="148" t="s">
        <v>41</v>
      </c>
      <c r="O88" s="148" t="s">
        <v>41</v>
      </c>
      <c r="P88" s="148" t="s">
        <v>41</v>
      </c>
      <c r="Q88" s="148" t="s">
        <v>41</v>
      </c>
      <c r="R88" s="148" t="s">
        <v>41</v>
      </c>
      <c r="S88" s="148" t="s">
        <v>41</v>
      </c>
      <c r="T88" s="148" t="s">
        <v>41</v>
      </c>
      <c r="U88" s="148" t="s">
        <v>41</v>
      </c>
      <c r="V88" s="148" t="s">
        <v>41</v>
      </c>
      <c r="W88" s="148" t="s">
        <v>41</v>
      </c>
      <c r="X88" s="148" t="s">
        <v>23</v>
      </c>
      <c r="Y88" s="294"/>
      <c r="Z88" s="343" t="s">
        <v>505</v>
      </c>
      <c r="AA88" s="339"/>
      <c r="AB88" s="339"/>
      <c r="AC88" s="351"/>
      <c r="AD88" s="339"/>
    </row>
    <row r="89" spans="1:30" ht="82.8" x14ac:dyDescent="0.25">
      <c r="A89" s="304" t="s">
        <v>506</v>
      </c>
      <c r="B89" s="305" t="s">
        <v>507</v>
      </c>
      <c r="C89" s="308">
        <v>2023</v>
      </c>
      <c r="D89" s="307" t="s">
        <v>195</v>
      </c>
      <c r="E89" s="308" t="s">
        <v>503</v>
      </c>
      <c r="F89" s="309" t="s">
        <v>134</v>
      </c>
      <c r="G89" s="301" t="s">
        <v>508</v>
      </c>
      <c r="H89" s="313" t="s">
        <v>41</v>
      </c>
      <c r="I89" s="148" t="s">
        <v>41</v>
      </c>
      <c r="J89" s="148" t="s">
        <v>41</v>
      </c>
      <c r="K89" s="148" t="s">
        <v>41</v>
      </c>
      <c r="L89" s="148" t="s">
        <v>41</v>
      </c>
      <c r="M89" s="148" t="s">
        <v>41</v>
      </c>
      <c r="N89" s="148" t="s">
        <v>13</v>
      </c>
      <c r="O89" s="148" t="s">
        <v>41</v>
      </c>
      <c r="P89" s="148" t="s">
        <v>41</v>
      </c>
      <c r="Q89" s="148" t="s">
        <v>41</v>
      </c>
      <c r="R89" s="148" t="s">
        <v>41</v>
      </c>
      <c r="S89" s="148" t="s">
        <v>41</v>
      </c>
      <c r="T89" s="148" t="s">
        <v>41</v>
      </c>
      <c r="U89" s="148" t="s">
        <v>41</v>
      </c>
      <c r="V89" s="148" t="s">
        <v>41</v>
      </c>
      <c r="W89" s="148" t="s">
        <v>41</v>
      </c>
      <c r="X89" s="148" t="s">
        <v>23</v>
      </c>
      <c r="Y89" s="294"/>
      <c r="Z89" s="343" t="s">
        <v>509</v>
      </c>
      <c r="AA89" s="339"/>
      <c r="AB89" s="339"/>
      <c r="AC89" s="351"/>
      <c r="AD89" s="339"/>
    </row>
    <row r="90" spans="1:30" ht="69" x14ac:dyDescent="0.25">
      <c r="A90" s="304" t="s">
        <v>510</v>
      </c>
      <c r="B90" s="305" t="s">
        <v>511</v>
      </c>
      <c r="C90" s="308">
        <v>2023</v>
      </c>
      <c r="D90" s="307" t="s">
        <v>158</v>
      </c>
      <c r="E90" s="308" t="s">
        <v>99</v>
      </c>
      <c r="F90" s="309" t="s">
        <v>107</v>
      </c>
      <c r="G90" s="301" t="s">
        <v>512</v>
      </c>
      <c r="H90" s="313" t="s">
        <v>41</v>
      </c>
      <c r="I90" s="148" t="s">
        <v>41</v>
      </c>
      <c r="J90" s="148" t="s">
        <v>41</v>
      </c>
      <c r="K90" s="148" t="s">
        <v>41</v>
      </c>
      <c r="L90" s="148" t="s">
        <v>41</v>
      </c>
      <c r="M90" s="148" t="s">
        <v>41</v>
      </c>
      <c r="N90" s="148" t="s">
        <v>41</v>
      </c>
      <c r="O90" s="148" t="s">
        <v>41</v>
      </c>
      <c r="P90" s="148" t="s">
        <v>41</v>
      </c>
      <c r="Q90" s="148" t="s">
        <v>41</v>
      </c>
      <c r="R90" s="148" t="s">
        <v>17</v>
      </c>
      <c r="S90" s="148" t="s">
        <v>41</v>
      </c>
      <c r="T90" s="148" t="s">
        <v>41</v>
      </c>
      <c r="U90" s="148" t="s">
        <v>41</v>
      </c>
      <c r="V90" s="148" t="s">
        <v>41</v>
      </c>
      <c r="W90" s="148" t="s">
        <v>41</v>
      </c>
      <c r="X90" s="148" t="s">
        <v>41</v>
      </c>
      <c r="Y90" s="294"/>
      <c r="Z90" s="343" t="s">
        <v>513</v>
      </c>
      <c r="AA90" s="339"/>
      <c r="AB90" s="339"/>
      <c r="AC90" s="351"/>
      <c r="AD90" s="339"/>
    </row>
    <row r="91" spans="1:30" ht="138" x14ac:dyDescent="0.25">
      <c r="A91" s="304" t="s">
        <v>514</v>
      </c>
      <c r="B91" s="305" t="s">
        <v>515</v>
      </c>
      <c r="C91" s="308">
        <v>2023</v>
      </c>
      <c r="D91" s="307" t="s">
        <v>158</v>
      </c>
      <c r="E91" s="308" t="s">
        <v>516</v>
      </c>
      <c r="F91" s="309" t="s">
        <v>128</v>
      </c>
      <c r="G91" s="301" t="s">
        <v>517</v>
      </c>
      <c r="H91" s="313" t="s">
        <v>41</v>
      </c>
      <c r="I91" s="148" t="s">
        <v>8</v>
      </c>
      <c r="J91" s="148" t="s">
        <v>41</v>
      </c>
      <c r="K91" s="148" t="s">
        <v>10</v>
      </c>
      <c r="L91" s="148" t="s">
        <v>41</v>
      </c>
      <c r="M91" s="148" t="s">
        <v>41</v>
      </c>
      <c r="N91" s="148" t="s">
        <v>41</v>
      </c>
      <c r="O91" s="148" t="s">
        <v>41</v>
      </c>
      <c r="P91" s="148" t="s">
        <v>41</v>
      </c>
      <c r="Q91" s="148" t="s">
        <v>41</v>
      </c>
      <c r="R91" s="148" t="s">
        <v>41</v>
      </c>
      <c r="S91" s="148" t="s">
        <v>41</v>
      </c>
      <c r="T91" s="148" t="s">
        <v>41</v>
      </c>
      <c r="U91" s="148" t="s">
        <v>41</v>
      </c>
      <c r="V91" s="148" t="s">
        <v>41</v>
      </c>
      <c r="W91" s="148" t="s">
        <v>41</v>
      </c>
      <c r="X91" s="148" t="s">
        <v>23</v>
      </c>
      <c r="Y91" s="294"/>
      <c r="Z91" s="343" t="s">
        <v>518</v>
      </c>
      <c r="AA91" s="339"/>
      <c r="AB91" s="339"/>
      <c r="AC91" s="351"/>
      <c r="AD91" s="339"/>
    </row>
    <row r="92" spans="1:30" ht="96.6" x14ac:dyDescent="0.25">
      <c r="A92" s="304" t="s">
        <v>519</v>
      </c>
      <c r="B92" s="305" t="s">
        <v>520</v>
      </c>
      <c r="C92" s="308">
        <v>2023</v>
      </c>
      <c r="D92" s="307" t="s">
        <v>158</v>
      </c>
      <c r="E92" s="308" t="s">
        <v>516</v>
      </c>
      <c r="F92" s="309" t="s">
        <v>128</v>
      </c>
      <c r="G92" s="301" t="s">
        <v>521</v>
      </c>
      <c r="H92" s="147" t="s">
        <v>41</v>
      </c>
      <c r="I92" s="147" t="s">
        <v>41</v>
      </c>
      <c r="J92" s="147" t="s">
        <v>41</v>
      </c>
      <c r="K92" s="147" t="s">
        <v>41</v>
      </c>
      <c r="L92" s="147" t="s">
        <v>41</v>
      </c>
      <c r="M92" s="147" t="s">
        <v>41</v>
      </c>
      <c r="N92" s="147" t="s">
        <v>41</v>
      </c>
      <c r="O92" s="147" t="s">
        <v>14</v>
      </c>
      <c r="P92" s="147" t="s">
        <v>15</v>
      </c>
      <c r="Q92" s="147" t="s">
        <v>41</v>
      </c>
      <c r="R92" s="147" t="s">
        <v>41</v>
      </c>
      <c r="S92" s="147" t="s">
        <v>41</v>
      </c>
      <c r="T92" s="147" t="s">
        <v>41</v>
      </c>
      <c r="U92" s="147" t="s">
        <v>41</v>
      </c>
      <c r="V92" s="147" t="s">
        <v>41</v>
      </c>
      <c r="W92" s="147" t="s">
        <v>41</v>
      </c>
      <c r="X92" s="148" t="s">
        <v>41</v>
      </c>
      <c r="Y92" s="147"/>
      <c r="Z92" s="344" t="s">
        <v>522</v>
      </c>
      <c r="AA92" s="339"/>
      <c r="AB92" s="339"/>
      <c r="AC92" s="351"/>
      <c r="AD92" s="339"/>
    </row>
    <row r="93" spans="1:30" ht="82.8" x14ac:dyDescent="0.25">
      <c r="A93" s="304" t="s">
        <v>523</v>
      </c>
      <c r="B93" s="305" t="s">
        <v>524</v>
      </c>
      <c r="C93" s="308">
        <v>2023</v>
      </c>
      <c r="D93" s="307" t="s">
        <v>525</v>
      </c>
      <c r="E93" s="308" t="s">
        <v>99</v>
      </c>
      <c r="F93" s="309" t="s">
        <v>107</v>
      </c>
      <c r="G93" s="301" t="s">
        <v>526</v>
      </c>
      <c r="H93" s="147" t="s">
        <v>41</v>
      </c>
      <c r="I93" s="147" t="s">
        <v>41</v>
      </c>
      <c r="J93" s="147" t="s">
        <v>9</v>
      </c>
      <c r="K93" s="147" t="s">
        <v>10</v>
      </c>
      <c r="L93" s="147" t="s">
        <v>11</v>
      </c>
      <c r="M93" s="147" t="s">
        <v>41</v>
      </c>
      <c r="N93" s="147" t="s">
        <v>41</v>
      </c>
      <c r="O93" s="147" t="s">
        <v>14</v>
      </c>
      <c r="P93" s="147" t="s">
        <v>41</v>
      </c>
      <c r="Q93" s="147" t="s">
        <v>16</v>
      </c>
      <c r="R93" s="147" t="s">
        <v>41</v>
      </c>
      <c r="S93" s="147" t="s">
        <v>41</v>
      </c>
      <c r="T93" s="147" t="s">
        <v>41</v>
      </c>
      <c r="U93" s="147" t="s">
        <v>41</v>
      </c>
      <c r="V93" s="147" t="s">
        <v>41</v>
      </c>
      <c r="W93" s="147" t="s">
        <v>22</v>
      </c>
      <c r="X93" s="148" t="s">
        <v>23</v>
      </c>
      <c r="Y93" s="147"/>
      <c r="Z93" s="344"/>
      <c r="AA93" s="339"/>
      <c r="AB93" s="339"/>
      <c r="AC93" s="351"/>
      <c r="AD93" s="339"/>
    </row>
    <row r="94" spans="1:30" ht="57.6" x14ac:dyDescent="0.25">
      <c r="A94" s="304" t="s">
        <v>527</v>
      </c>
      <c r="B94" s="305" t="s">
        <v>528</v>
      </c>
      <c r="C94" s="308">
        <v>2023</v>
      </c>
      <c r="D94" s="307" t="s">
        <v>158</v>
      </c>
      <c r="E94" s="308" t="s">
        <v>529</v>
      </c>
      <c r="F94" s="309" t="s">
        <v>107</v>
      </c>
      <c r="G94" s="301" t="s">
        <v>530</v>
      </c>
      <c r="H94" s="147" t="s">
        <v>41</v>
      </c>
      <c r="I94" s="147" t="s">
        <v>41</v>
      </c>
      <c r="J94" s="147" t="s">
        <v>9</v>
      </c>
      <c r="K94" s="147" t="s">
        <v>10</v>
      </c>
      <c r="L94" s="147" t="s">
        <v>11</v>
      </c>
      <c r="M94" s="147" t="s">
        <v>41</v>
      </c>
      <c r="N94" s="147" t="s">
        <v>41</v>
      </c>
      <c r="O94" s="147" t="s">
        <v>14</v>
      </c>
      <c r="P94" s="147" t="s">
        <v>15</v>
      </c>
      <c r="Q94" s="147" t="s">
        <v>16</v>
      </c>
      <c r="R94" s="147" t="s">
        <v>41</v>
      </c>
      <c r="S94" s="147" t="s">
        <v>41</v>
      </c>
      <c r="T94" s="147" t="s">
        <v>41</v>
      </c>
      <c r="U94" s="147" t="s">
        <v>41</v>
      </c>
      <c r="V94" s="147" t="s">
        <v>41</v>
      </c>
      <c r="W94" s="147" t="s">
        <v>22</v>
      </c>
      <c r="X94" s="148" t="s">
        <v>23</v>
      </c>
      <c r="Y94" s="147"/>
      <c r="Z94" s="344"/>
      <c r="AA94" s="339"/>
      <c r="AB94" s="339"/>
      <c r="AC94" s="351"/>
      <c r="AD94" s="339"/>
    </row>
    <row r="95" spans="1:30" ht="57.6" x14ac:dyDescent="0.25">
      <c r="A95" s="304" t="s">
        <v>531</v>
      </c>
      <c r="B95" s="305" t="s">
        <v>532</v>
      </c>
      <c r="C95" s="308">
        <v>2023</v>
      </c>
      <c r="D95" s="307" t="s">
        <v>184</v>
      </c>
      <c r="E95" s="308" t="s">
        <v>442</v>
      </c>
      <c r="F95" s="309" t="s">
        <v>122</v>
      </c>
      <c r="G95" s="301" t="s">
        <v>533</v>
      </c>
      <c r="H95" s="147" t="s">
        <v>41</v>
      </c>
      <c r="I95" s="147" t="s">
        <v>41</v>
      </c>
      <c r="J95" s="147" t="s">
        <v>41</v>
      </c>
      <c r="K95" s="147" t="s">
        <v>41</v>
      </c>
      <c r="L95" s="147" t="s">
        <v>41</v>
      </c>
      <c r="M95" s="147" t="s">
        <v>41</v>
      </c>
      <c r="N95" s="147" t="s">
        <v>41</v>
      </c>
      <c r="O95" s="147" t="s">
        <v>41</v>
      </c>
      <c r="P95" s="147" t="s">
        <v>41</v>
      </c>
      <c r="Q95" s="147" t="s">
        <v>16</v>
      </c>
      <c r="R95" s="147" t="s">
        <v>41</v>
      </c>
      <c r="S95" s="147" t="s">
        <v>41</v>
      </c>
      <c r="T95" s="147" t="s">
        <v>41</v>
      </c>
      <c r="U95" s="147" t="s">
        <v>41</v>
      </c>
      <c r="V95" s="147" t="s">
        <v>41</v>
      </c>
      <c r="W95" s="147" t="s">
        <v>41</v>
      </c>
      <c r="X95" s="148" t="s">
        <v>23</v>
      </c>
      <c r="Y95" s="147"/>
      <c r="Z95" s="345" t="s">
        <v>534</v>
      </c>
      <c r="AA95" s="339"/>
      <c r="AB95" s="339"/>
      <c r="AC95" s="351"/>
      <c r="AD95" s="339"/>
    </row>
    <row r="96" spans="1:30" ht="69" x14ac:dyDescent="0.25">
      <c r="A96" s="304" t="s">
        <v>535</v>
      </c>
      <c r="B96" s="305" t="s">
        <v>536</v>
      </c>
      <c r="C96" s="308">
        <v>2023</v>
      </c>
      <c r="D96" s="307" t="s">
        <v>184</v>
      </c>
      <c r="E96" s="308" t="s">
        <v>99</v>
      </c>
      <c r="F96" s="309" t="s">
        <v>122</v>
      </c>
      <c r="G96" s="301" t="s">
        <v>537</v>
      </c>
      <c r="H96" s="147" t="s">
        <v>41</v>
      </c>
      <c r="I96" s="147" t="s">
        <v>41</v>
      </c>
      <c r="J96" s="147" t="s">
        <v>41</v>
      </c>
      <c r="K96" s="147" t="s">
        <v>41</v>
      </c>
      <c r="L96" s="147" t="s">
        <v>41</v>
      </c>
      <c r="M96" s="147" t="s">
        <v>41</v>
      </c>
      <c r="N96" s="147" t="s">
        <v>41</v>
      </c>
      <c r="O96" s="147" t="s">
        <v>41</v>
      </c>
      <c r="P96" s="147" t="s">
        <v>41</v>
      </c>
      <c r="Q96" s="147" t="s">
        <v>41</v>
      </c>
      <c r="R96" s="147" t="s">
        <v>41</v>
      </c>
      <c r="S96" s="147" t="s">
        <v>41</v>
      </c>
      <c r="T96" s="147" t="s">
        <v>41</v>
      </c>
      <c r="U96" s="147" t="s">
        <v>41</v>
      </c>
      <c r="V96" s="147" t="s">
        <v>41</v>
      </c>
      <c r="W96" s="147" t="s">
        <v>41</v>
      </c>
      <c r="X96" s="148" t="s">
        <v>23</v>
      </c>
      <c r="Y96" s="147"/>
      <c r="Z96" s="345" t="s">
        <v>538</v>
      </c>
      <c r="AA96" s="339"/>
      <c r="AB96" s="339"/>
      <c r="AC96" s="351"/>
      <c r="AD96" s="339"/>
    </row>
    <row r="97" spans="1:30" ht="92.4" x14ac:dyDescent="0.25">
      <c r="A97" s="304" t="s">
        <v>539</v>
      </c>
      <c r="B97" s="305" t="s">
        <v>540</v>
      </c>
      <c r="C97" s="308">
        <v>2023</v>
      </c>
      <c r="D97" s="307" t="s">
        <v>184</v>
      </c>
      <c r="E97" s="308" t="s">
        <v>541</v>
      </c>
      <c r="F97" s="309" t="s">
        <v>107</v>
      </c>
      <c r="G97" s="301" t="s">
        <v>542</v>
      </c>
      <c r="H97" s="147" t="s">
        <v>41</v>
      </c>
      <c r="I97" s="147" t="s">
        <v>41</v>
      </c>
      <c r="J97" s="147" t="s">
        <v>41</v>
      </c>
      <c r="K97" s="147" t="s">
        <v>10</v>
      </c>
      <c r="L97" s="147" t="s">
        <v>41</v>
      </c>
      <c r="M97" s="147" t="s">
        <v>41</v>
      </c>
      <c r="N97" s="147" t="s">
        <v>41</v>
      </c>
      <c r="O97" s="147" t="s">
        <v>14</v>
      </c>
      <c r="P97" s="147" t="s">
        <v>41</v>
      </c>
      <c r="Q97" s="147" t="s">
        <v>41</v>
      </c>
      <c r="R97" s="147" t="s">
        <v>41</v>
      </c>
      <c r="S97" s="147" t="s">
        <v>41</v>
      </c>
      <c r="T97" s="147" t="s">
        <v>41</v>
      </c>
      <c r="U97" s="147" t="s">
        <v>41</v>
      </c>
      <c r="V97" s="147" t="s">
        <v>41</v>
      </c>
      <c r="W97" s="147" t="s">
        <v>22</v>
      </c>
      <c r="X97" s="148" t="s">
        <v>41</v>
      </c>
      <c r="Y97" s="147"/>
      <c r="Z97" s="316" t="s">
        <v>543</v>
      </c>
      <c r="AA97" s="339"/>
      <c r="AB97" s="339"/>
      <c r="AC97" s="351"/>
      <c r="AD97" s="339"/>
    </row>
    <row r="98" spans="1:30" ht="66" x14ac:dyDescent="0.25">
      <c r="A98" s="304" t="s">
        <v>544</v>
      </c>
      <c r="B98" s="305" t="s">
        <v>545</v>
      </c>
      <c r="C98" s="308">
        <v>2023</v>
      </c>
      <c r="D98" s="307" t="s">
        <v>184</v>
      </c>
      <c r="E98" s="308" t="s">
        <v>300</v>
      </c>
      <c r="F98" s="309" t="s">
        <v>107</v>
      </c>
      <c r="G98" s="301" t="s">
        <v>546</v>
      </c>
      <c r="H98" s="147" t="s">
        <v>41</v>
      </c>
      <c r="I98" s="147" t="s">
        <v>41</v>
      </c>
      <c r="J98" s="147" t="s">
        <v>41</v>
      </c>
      <c r="K98" s="147" t="s">
        <v>10</v>
      </c>
      <c r="L98" s="147" t="s">
        <v>41</v>
      </c>
      <c r="M98" s="147" t="s">
        <v>41</v>
      </c>
      <c r="N98" s="147" t="s">
        <v>41</v>
      </c>
      <c r="O98" s="147" t="s">
        <v>41</v>
      </c>
      <c r="P98" s="147" t="s">
        <v>41</v>
      </c>
      <c r="Q98" s="147" t="s">
        <v>41</v>
      </c>
      <c r="R98" s="147" t="s">
        <v>41</v>
      </c>
      <c r="S98" s="147" t="s">
        <v>41</v>
      </c>
      <c r="T98" s="147" t="s">
        <v>41</v>
      </c>
      <c r="U98" s="147" t="s">
        <v>41</v>
      </c>
      <c r="V98" s="147" t="s">
        <v>41</v>
      </c>
      <c r="W98" s="147" t="s">
        <v>22</v>
      </c>
      <c r="X98" s="148" t="s">
        <v>41</v>
      </c>
      <c r="Y98" s="147"/>
      <c r="Z98" s="345" t="s">
        <v>547</v>
      </c>
      <c r="AA98" s="339"/>
      <c r="AB98" s="339"/>
      <c r="AC98" s="351"/>
      <c r="AD98" s="339"/>
    </row>
    <row r="99" spans="1:30" ht="82.8" x14ac:dyDescent="0.25">
      <c r="A99" s="304" t="s">
        <v>548</v>
      </c>
      <c r="B99" s="305" t="s">
        <v>549</v>
      </c>
      <c r="C99" s="308">
        <v>2023</v>
      </c>
      <c r="D99" s="307" t="s">
        <v>184</v>
      </c>
      <c r="E99" s="308" t="s">
        <v>99</v>
      </c>
      <c r="F99" s="309" t="s">
        <v>107</v>
      </c>
      <c r="G99" s="301" t="s">
        <v>550</v>
      </c>
      <c r="H99" s="317" t="s">
        <v>41</v>
      </c>
      <c r="I99" s="317" t="s">
        <v>8</v>
      </c>
      <c r="J99" s="317" t="s">
        <v>41</v>
      </c>
      <c r="K99" s="317" t="s">
        <v>41</v>
      </c>
      <c r="L99" s="317" t="s">
        <v>41</v>
      </c>
      <c r="M99" s="317" t="s">
        <v>41</v>
      </c>
      <c r="N99" s="317" t="s">
        <v>41</v>
      </c>
      <c r="O99" s="317" t="s">
        <v>41</v>
      </c>
      <c r="P99" s="317" t="s">
        <v>41</v>
      </c>
      <c r="Q99" s="317" t="s">
        <v>41</v>
      </c>
      <c r="R99" s="317" t="s">
        <v>41</v>
      </c>
      <c r="S99" s="317" t="s">
        <v>41</v>
      </c>
      <c r="T99" s="317" t="s">
        <v>41</v>
      </c>
      <c r="U99" s="317" t="s">
        <v>41</v>
      </c>
      <c r="V99" s="317" t="s">
        <v>41</v>
      </c>
      <c r="W99" s="317" t="s">
        <v>41</v>
      </c>
      <c r="X99" s="318" t="s">
        <v>41</v>
      </c>
      <c r="Y99" s="317"/>
      <c r="Z99" s="316" t="s">
        <v>551</v>
      </c>
      <c r="AA99" s="339"/>
      <c r="AB99" s="339"/>
      <c r="AC99" s="351"/>
      <c r="AD99" s="339"/>
    </row>
    <row r="100" spans="1:30" ht="92.4" x14ac:dyDescent="0.25">
      <c r="A100" s="304" t="s">
        <v>552</v>
      </c>
      <c r="B100" s="305" t="s">
        <v>553</v>
      </c>
      <c r="C100" s="308">
        <v>2023</v>
      </c>
      <c r="D100" s="307" t="s">
        <v>184</v>
      </c>
      <c r="E100" s="308" t="s">
        <v>174</v>
      </c>
      <c r="F100" s="309" t="s">
        <v>107</v>
      </c>
      <c r="G100" s="301" t="s">
        <v>554</v>
      </c>
      <c r="H100" s="294" t="s">
        <v>41</v>
      </c>
      <c r="I100" s="294" t="s">
        <v>41</v>
      </c>
      <c r="J100" s="294" t="s">
        <v>9</v>
      </c>
      <c r="K100" s="294" t="s">
        <v>10</v>
      </c>
      <c r="L100" s="294" t="s">
        <v>41</v>
      </c>
      <c r="M100" s="294" t="s">
        <v>41</v>
      </c>
      <c r="N100" s="294" t="s">
        <v>41</v>
      </c>
      <c r="O100" s="294" t="s">
        <v>41</v>
      </c>
      <c r="P100" s="294" t="s">
        <v>41</v>
      </c>
      <c r="Q100" s="294" t="s">
        <v>41</v>
      </c>
      <c r="R100" s="294" t="s">
        <v>41</v>
      </c>
      <c r="S100" s="294" t="s">
        <v>41</v>
      </c>
      <c r="T100" s="294" t="s">
        <v>41</v>
      </c>
      <c r="U100" s="294" t="s">
        <v>41</v>
      </c>
      <c r="V100" s="294" t="s">
        <v>41</v>
      </c>
      <c r="W100" s="294" t="s">
        <v>41</v>
      </c>
      <c r="X100" s="312" t="s">
        <v>23</v>
      </c>
      <c r="Y100" s="294"/>
      <c r="Z100" s="345" t="s">
        <v>555</v>
      </c>
      <c r="AA100" s="339"/>
      <c r="AB100" s="339"/>
      <c r="AC100" s="351"/>
      <c r="AD100" s="339"/>
    </row>
    <row r="101" spans="1:30" ht="118.8" x14ac:dyDescent="0.25">
      <c r="A101" s="304" t="s">
        <v>556</v>
      </c>
      <c r="B101" s="305" t="s">
        <v>557</v>
      </c>
      <c r="C101" s="308">
        <v>2023</v>
      </c>
      <c r="D101" s="307" t="s">
        <v>525</v>
      </c>
      <c r="E101" s="308" t="s">
        <v>558</v>
      </c>
      <c r="F101" s="309" t="s">
        <v>107</v>
      </c>
      <c r="G101" s="301" t="s">
        <v>559</v>
      </c>
      <c r="H101" s="294" t="s">
        <v>41</v>
      </c>
      <c r="I101" s="294" t="s">
        <v>41</v>
      </c>
      <c r="J101" s="294" t="s">
        <v>9</v>
      </c>
      <c r="K101" s="294" t="s">
        <v>10</v>
      </c>
      <c r="L101" s="294" t="s">
        <v>41</v>
      </c>
      <c r="M101" s="294" t="s">
        <v>41</v>
      </c>
      <c r="N101" s="294" t="s">
        <v>41</v>
      </c>
      <c r="O101" s="294" t="s">
        <v>41</v>
      </c>
      <c r="P101" s="294" t="s">
        <v>41</v>
      </c>
      <c r="Q101" s="294" t="s">
        <v>41</v>
      </c>
      <c r="R101" s="294" t="s">
        <v>41</v>
      </c>
      <c r="S101" s="294" t="s">
        <v>41</v>
      </c>
      <c r="T101" s="294" t="s">
        <v>41</v>
      </c>
      <c r="U101" s="294" t="s">
        <v>41</v>
      </c>
      <c r="V101" s="294" t="s">
        <v>41</v>
      </c>
      <c r="W101" s="294" t="s">
        <v>22</v>
      </c>
      <c r="X101" s="312" t="s">
        <v>41</v>
      </c>
      <c r="Y101" s="294"/>
      <c r="Z101" s="345" t="s">
        <v>560</v>
      </c>
      <c r="AA101" s="339"/>
      <c r="AB101" s="339"/>
      <c r="AC101" s="351"/>
      <c r="AD101" s="339"/>
    </row>
    <row r="102" spans="1:30" ht="96.6" x14ac:dyDescent="0.25">
      <c r="A102" s="304" t="s">
        <v>561</v>
      </c>
      <c r="B102" s="305" t="s">
        <v>562</v>
      </c>
      <c r="C102" s="308">
        <v>2023</v>
      </c>
      <c r="D102" s="307" t="s">
        <v>184</v>
      </c>
      <c r="E102" s="308" t="s">
        <v>300</v>
      </c>
      <c r="F102" s="309" t="s">
        <v>122</v>
      </c>
      <c r="G102" s="301" t="s">
        <v>563</v>
      </c>
      <c r="H102" s="294" t="s">
        <v>41</v>
      </c>
      <c r="I102" s="294" t="s">
        <v>41</v>
      </c>
      <c r="J102" s="294" t="s">
        <v>41</v>
      </c>
      <c r="K102" s="294" t="s">
        <v>10</v>
      </c>
      <c r="L102" s="294" t="s">
        <v>41</v>
      </c>
      <c r="M102" s="294" t="s">
        <v>41</v>
      </c>
      <c r="N102" s="294" t="s">
        <v>41</v>
      </c>
      <c r="O102" s="294" t="s">
        <v>41</v>
      </c>
      <c r="P102" s="294" t="s">
        <v>41</v>
      </c>
      <c r="Q102" s="294" t="s">
        <v>41</v>
      </c>
      <c r="R102" s="294" t="s">
        <v>41</v>
      </c>
      <c r="S102" s="294" t="s">
        <v>18</v>
      </c>
      <c r="T102" s="294" t="s">
        <v>41</v>
      </c>
      <c r="U102" s="294" t="s">
        <v>41</v>
      </c>
      <c r="V102" s="294" t="s">
        <v>41</v>
      </c>
      <c r="W102" s="294" t="s">
        <v>22</v>
      </c>
      <c r="X102" s="312" t="s">
        <v>23</v>
      </c>
      <c r="Y102" s="294"/>
      <c r="Z102" s="345" t="s">
        <v>564</v>
      </c>
      <c r="AA102" s="339"/>
      <c r="AB102" s="339"/>
      <c r="AC102" s="351"/>
      <c r="AD102" s="339"/>
    </row>
    <row r="103" spans="1:30" ht="105.6" x14ac:dyDescent="0.25">
      <c r="A103" s="304" t="s">
        <v>565</v>
      </c>
      <c r="B103" s="305" t="s">
        <v>566</v>
      </c>
      <c r="C103" s="308">
        <v>2023</v>
      </c>
      <c r="D103" s="307" t="s">
        <v>184</v>
      </c>
      <c r="E103" s="308" t="s">
        <v>300</v>
      </c>
      <c r="F103" s="309" t="s">
        <v>100</v>
      </c>
      <c r="G103" s="301" t="s">
        <v>567</v>
      </c>
      <c r="H103" s="294" t="s">
        <v>41</v>
      </c>
      <c r="I103" s="294" t="s">
        <v>41</v>
      </c>
      <c r="J103" s="294" t="s">
        <v>41</v>
      </c>
      <c r="K103" s="294" t="s">
        <v>41</v>
      </c>
      <c r="L103" s="294" t="s">
        <v>11</v>
      </c>
      <c r="M103" s="294" t="s">
        <v>41</v>
      </c>
      <c r="N103" s="294" t="s">
        <v>41</v>
      </c>
      <c r="O103" s="294" t="s">
        <v>14</v>
      </c>
      <c r="P103" s="294" t="s">
        <v>41</v>
      </c>
      <c r="Q103" s="294" t="s">
        <v>41</v>
      </c>
      <c r="R103" s="294" t="s">
        <v>41</v>
      </c>
      <c r="S103" s="294" t="s">
        <v>41</v>
      </c>
      <c r="T103" s="294" t="s">
        <v>41</v>
      </c>
      <c r="U103" s="294" t="s">
        <v>41</v>
      </c>
      <c r="V103" s="294" t="s">
        <v>41</v>
      </c>
      <c r="W103" s="294" t="s">
        <v>41</v>
      </c>
      <c r="X103" s="312" t="s">
        <v>23</v>
      </c>
      <c r="Y103" s="294"/>
      <c r="Z103" s="346" t="s">
        <v>568</v>
      </c>
      <c r="AA103" s="339"/>
      <c r="AB103" s="339"/>
      <c r="AC103" s="351"/>
      <c r="AD103" s="339"/>
    </row>
    <row r="104" spans="1:30" ht="52.8" x14ac:dyDescent="0.25">
      <c r="A104" s="304" t="s">
        <v>569</v>
      </c>
      <c r="B104" s="305" t="s">
        <v>570</v>
      </c>
      <c r="C104" s="308">
        <v>2023</v>
      </c>
      <c r="D104" s="307" t="s">
        <v>184</v>
      </c>
      <c r="E104" s="308" t="s">
        <v>99</v>
      </c>
      <c r="F104" s="309" t="s">
        <v>122</v>
      </c>
      <c r="G104" s="301" t="s">
        <v>571</v>
      </c>
      <c r="H104" s="294" t="s">
        <v>41</v>
      </c>
      <c r="I104" s="294" t="s">
        <v>41</v>
      </c>
      <c r="J104" s="294" t="s">
        <v>41</v>
      </c>
      <c r="K104" s="294" t="s">
        <v>10</v>
      </c>
      <c r="L104" s="294" t="s">
        <v>41</v>
      </c>
      <c r="M104" s="294" t="s">
        <v>41</v>
      </c>
      <c r="N104" s="294" t="s">
        <v>41</v>
      </c>
      <c r="O104" s="294" t="s">
        <v>41</v>
      </c>
      <c r="P104" s="294" t="s">
        <v>41</v>
      </c>
      <c r="Q104" s="294" t="s">
        <v>41</v>
      </c>
      <c r="R104" s="294" t="s">
        <v>41</v>
      </c>
      <c r="S104" s="294" t="s">
        <v>41</v>
      </c>
      <c r="T104" s="294" t="s">
        <v>41</v>
      </c>
      <c r="U104" s="294" t="s">
        <v>41</v>
      </c>
      <c r="V104" s="294" t="s">
        <v>41</v>
      </c>
      <c r="W104" s="294" t="s">
        <v>41</v>
      </c>
      <c r="X104" s="312" t="s">
        <v>41</v>
      </c>
      <c r="Y104" s="294"/>
      <c r="Z104" s="345" t="s">
        <v>572</v>
      </c>
      <c r="AA104" s="339"/>
      <c r="AB104" s="339"/>
      <c r="AC104" s="351"/>
      <c r="AD104" s="339"/>
    </row>
    <row r="105" spans="1:30" ht="96.6" x14ac:dyDescent="0.25">
      <c r="A105" s="304" t="s">
        <v>573</v>
      </c>
      <c r="B105" s="305" t="s">
        <v>574</v>
      </c>
      <c r="C105" s="308">
        <v>2023</v>
      </c>
      <c r="D105" s="307" t="s">
        <v>158</v>
      </c>
      <c r="E105" s="308" t="s">
        <v>442</v>
      </c>
      <c r="F105" s="309" t="s">
        <v>107</v>
      </c>
      <c r="G105" s="301" t="s">
        <v>575</v>
      </c>
      <c r="H105" s="294" t="s">
        <v>41</v>
      </c>
      <c r="I105" s="294" t="s">
        <v>41</v>
      </c>
      <c r="J105" s="294" t="s">
        <v>41</v>
      </c>
      <c r="K105" s="294" t="s">
        <v>10</v>
      </c>
      <c r="L105" s="294" t="s">
        <v>41</v>
      </c>
      <c r="M105" s="294" t="s">
        <v>41</v>
      </c>
      <c r="N105" s="294" t="s">
        <v>41</v>
      </c>
      <c r="O105" s="294" t="s">
        <v>41</v>
      </c>
      <c r="P105" s="294" t="s">
        <v>15</v>
      </c>
      <c r="Q105" s="294" t="s">
        <v>41</v>
      </c>
      <c r="R105" s="294" t="s">
        <v>41</v>
      </c>
      <c r="S105" s="294" t="s">
        <v>41</v>
      </c>
      <c r="T105" s="294" t="s">
        <v>41</v>
      </c>
      <c r="U105" s="294" t="s">
        <v>41</v>
      </c>
      <c r="V105" s="294" t="s">
        <v>41</v>
      </c>
      <c r="W105" s="294" t="s">
        <v>41</v>
      </c>
      <c r="X105" s="312" t="s">
        <v>41</v>
      </c>
      <c r="Y105" s="294"/>
      <c r="Z105" s="347" t="s">
        <v>576</v>
      </c>
      <c r="AA105" s="339"/>
      <c r="AB105" s="339"/>
      <c r="AC105" s="351"/>
      <c r="AD105" s="339"/>
    </row>
    <row r="106" spans="1:30" ht="79.2" x14ac:dyDescent="0.25">
      <c r="A106" s="304" t="s">
        <v>577</v>
      </c>
      <c r="B106" s="305" t="s">
        <v>578</v>
      </c>
      <c r="C106" s="308">
        <v>2023</v>
      </c>
      <c r="D106" s="307" t="s">
        <v>158</v>
      </c>
      <c r="E106" s="308" t="s">
        <v>579</v>
      </c>
      <c r="F106" s="309" t="s">
        <v>122</v>
      </c>
      <c r="G106" s="301" t="s">
        <v>580</v>
      </c>
      <c r="H106" s="294" t="s">
        <v>41</v>
      </c>
      <c r="I106" s="294" t="s">
        <v>8</v>
      </c>
      <c r="J106" s="294" t="s">
        <v>41</v>
      </c>
      <c r="K106" s="294" t="s">
        <v>10</v>
      </c>
      <c r="L106" s="294" t="s">
        <v>41</v>
      </c>
      <c r="M106" s="294" t="s">
        <v>41</v>
      </c>
      <c r="N106" s="294" t="s">
        <v>41</v>
      </c>
      <c r="O106" s="294" t="s">
        <v>41</v>
      </c>
      <c r="P106" s="294" t="s">
        <v>41</v>
      </c>
      <c r="Q106" s="294" t="s">
        <v>16</v>
      </c>
      <c r="R106" s="294" t="s">
        <v>41</v>
      </c>
      <c r="S106" s="294" t="s">
        <v>18</v>
      </c>
      <c r="T106" s="294" t="s">
        <v>41</v>
      </c>
      <c r="U106" s="294" t="s">
        <v>41</v>
      </c>
      <c r="V106" s="294" t="s">
        <v>41</v>
      </c>
      <c r="W106" s="294" t="s">
        <v>41</v>
      </c>
      <c r="X106" s="312" t="s">
        <v>23</v>
      </c>
      <c r="Y106" s="294"/>
      <c r="Z106" s="319" t="s">
        <v>581</v>
      </c>
      <c r="AA106" s="339"/>
      <c r="AB106" s="339"/>
      <c r="AC106" s="351"/>
      <c r="AD106" s="339"/>
    </row>
    <row r="107" spans="1:30" ht="83.4" x14ac:dyDescent="0.25">
      <c r="A107" s="304" t="s">
        <v>582</v>
      </c>
      <c r="B107" s="320" t="s">
        <v>583</v>
      </c>
      <c r="C107" s="308">
        <v>2023</v>
      </c>
      <c r="D107" s="307" t="s">
        <v>158</v>
      </c>
      <c r="E107" s="308" t="s">
        <v>442</v>
      </c>
      <c r="F107" s="309" t="s">
        <v>134</v>
      </c>
      <c r="G107" s="301" t="s">
        <v>584</v>
      </c>
      <c r="H107" s="294" t="s">
        <v>41</v>
      </c>
      <c r="I107" s="294" t="s">
        <v>41</v>
      </c>
      <c r="J107" s="294" t="s">
        <v>41</v>
      </c>
      <c r="K107" s="294" t="s">
        <v>10</v>
      </c>
      <c r="L107" s="294" t="s">
        <v>41</v>
      </c>
      <c r="M107" s="294" t="s">
        <v>41</v>
      </c>
      <c r="N107" s="294" t="s">
        <v>41</v>
      </c>
      <c r="O107" s="294" t="s">
        <v>41</v>
      </c>
      <c r="P107" s="294" t="s">
        <v>15</v>
      </c>
      <c r="Q107" s="294" t="s">
        <v>16</v>
      </c>
      <c r="R107" s="294" t="s">
        <v>41</v>
      </c>
      <c r="S107" s="294" t="s">
        <v>41</v>
      </c>
      <c r="T107" s="294" t="s">
        <v>41</v>
      </c>
      <c r="U107" s="294" t="s">
        <v>41</v>
      </c>
      <c r="V107" s="294" t="s">
        <v>41</v>
      </c>
      <c r="W107" s="294" t="s">
        <v>22</v>
      </c>
      <c r="X107" s="312" t="s">
        <v>41</v>
      </c>
      <c r="Y107" s="294"/>
      <c r="Z107" s="319" t="s">
        <v>585</v>
      </c>
      <c r="AA107" s="339"/>
      <c r="AB107" s="339"/>
      <c r="AC107" s="351"/>
      <c r="AD107" s="339"/>
    </row>
    <row r="108" spans="1:30" ht="82.8" x14ac:dyDescent="0.25">
      <c r="A108" s="321" t="s">
        <v>586</v>
      </c>
      <c r="B108" s="322" t="s">
        <v>587</v>
      </c>
      <c r="C108" s="307">
        <v>2023</v>
      </c>
      <c r="D108" s="307" t="s">
        <v>525</v>
      </c>
      <c r="E108" s="307" t="s">
        <v>200</v>
      </c>
      <c r="F108" s="309" t="s">
        <v>128</v>
      </c>
      <c r="G108" s="301" t="s">
        <v>588</v>
      </c>
      <c r="H108" s="294" t="s">
        <v>41</v>
      </c>
      <c r="I108" s="294" t="s">
        <v>41</v>
      </c>
      <c r="J108" s="294" t="s">
        <v>41</v>
      </c>
      <c r="K108" s="294" t="s">
        <v>10</v>
      </c>
      <c r="L108" s="294" t="s">
        <v>41</v>
      </c>
      <c r="M108" s="294" t="s">
        <v>41</v>
      </c>
      <c r="N108" s="294" t="s">
        <v>41</v>
      </c>
      <c r="O108" s="294" t="s">
        <v>41</v>
      </c>
      <c r="P108" s="294" t="s">
        <v>15</v>
      </c>
      <c r="Q108" s="294" t="s">
        <v>41</v>
      </c>
      <c r="R108" s="294" t="s">
        <v>41</v>
      </c>
      <c r="S108" s="294" t="s">
        <v>41</v>
      </c>
      <c r="T108" s="294" t="s">
        <v>41</v>
      </c>
      <c r="U108" s="294" t="s">
        <v>41</v>
      </c>
      <c r="V108" s="294" t="s">
        <v>41</v>
      </c>
      <c r="W108" s="294" t="s">
        <v>41</v>
      </c>
      <c r="X108" s="312" t="s">
        <v>41</v>
      </c>
      <c r="Y108" s="294"/>
      <c r="Z108" s="316" t="s">
        <v>589</v>
      </c>
      <c r="AA108" s="339"/>
      <c r="AB108" s="339"/>
      <c r="AC108" s="351"/>
      <c r="AD108" s="339"/>
    </row>
    <row r="109" spans="1:30" ht="55.2" x14ac:dyDescent="0.25">
      <c r="A109" s="323" t="s">
        <v>590</v>
      </c>
      <c r="B109" s="324" t="s">
        <v>591</v>
      </c>
      <c r="C109" s="325">
        <v>2023</v>
      </c>
      <c r="D109" s="325" t="s">
        <v>184</v>
      </c>
      <c r="E109" s="326"/>
      <c r="F109" s="309" t="s">
        <v>134</v>
      </c>
      <c r="G109" s="327" t="s">
        <v>592</v>
      </c>
      <c r="H109" s="294" t="s">
        <v>41</v>
      </c>
      <c r="I109" s="294" t="s">
        <v>41</v>
      </c>
      <c r="J109" s="294" t="s">
        <v>41</v>
      </c>
      <c r="K109" s="294" t="s">
        <v>41</v>
      </c>
      <c r="L109" s="294" t="s">
        <v>41</v>
      </c>
      <c r="M109" s="294" t="s">
        <v>41</v>
      </c>
      <c r="N109" s="294" t="s">
        <v>41</v>
      </c>
      <c r="O109" s="294" t="s">
        <v>41</v>
      </c>
      <c r="P109" s="294" t="s">
        <v>15</v>
      </c>
      <c r="Q109" s="294" t="s">
        <v>41</v>
      </c>
      <c r="R109" s="294" t="s">
        <v>17</v>
      </c>
      <c r="S109" s="294" t="s">
        <v>41</v>
      </c>
      <c r="T109" s="294" t="s">
        <v>41</v>
      </c>
      <c r="U109" s="294" t="s">
        <v>41</v>
      </c>
      <c r="V109" s="294" t="s">
        <v>41</v>
      </c>
      <c r="W109" s="294" t="s">
        <v>41</v>
      </c>
      <c r="X109" s="312" t="s">
        <v>41</v>
      </c>
      <c r="Y109" s="294"/>
      <c r="Z109" s="347" t="s">
        <v>593</v>
      </c>
      <c r="AA109" s="339"/>
      <c r="AB109" s="339"/>
      <c r="AC109" s="351"/>
      <c r="AD109" s="339"/>
    </row>
    <row r="110" spans="1:30" ht="55.2" x14ac:dyDescent="0.25">
      <c r="A110" s="324" t="s">
        <v>594</v>
      </c>
      <c r="B110" s="324" t="s">
        <v>595</v>
      </c>
      <c r="C110" s="325">
        <v>2023</v>
      </c>
      <c r="D110" s="325" t="s">
        <v>158</v>
      </c>
      <c r="E110" s="325" t="s">
        <v>596</v>
      </c>
      <c r="F110" s="309" t="s">
        <v>122</v>
      </c>
      <c r="G110" s="327" t="s">
        <v>597</v>
      </c>
      <c r="H110" s="294" t="s">
        <v>41</v>
      </c>
      <c r="I110" s="294" t="s">
        <v>41</v>
      </c>
      <c r="J110" s="294" t="s">
        <v>41</v>
      </c>
      <c r="K110" s="294" t="s">
        <v>41</v>
      </c>
      <c r="L110" s="294" t="s">
        <v>41</v>
      </c>
      <c r="M110" s="294" t="s">
        <v>41</v>
      </c>
      <c r="N110" s="294" t="s">
        <v>41</v>
      </c>
      <c r="O110" s="294" t="s">
        <v>41</v>
      </c>
      <c r="P110" s="294" t="s">
        <v>41</v>
      </c>
      <c r="Q110" s="294" t="s">
        <v>41</v>
      </c>
      <c r="R110" s="294" t="s">
        <v>17</v>
      </c>
      <c r="S110" s="294" t="s">
        <v>41</v>
      </c>
      <c r="T110" s="294" t="s">
        <v>41</v>
      </c>
      <c r="U110" s="294" t="s">
        <v>41</v>
      </c>
      <c r="V110" s="294" t="s">
        <v>41</v>
      </c>
      <c r="W110" s="294" t="s">
        <v>41</v>
      </c>
      <c r="X110" s="312" t="s">
        <v>23</v>
      </c>
      <c r="Y110" s="294"/>
      <c r="Z110" s="347" t="s">
        <v>598</v>
      </c>
      <c r="AA110" s="339"/>
      <c r="AB110" s="339"/>
      <c r="AC110" s="351"/>
      <c r="AD110" s="339"/>
    </row>
    <row r="111" spans="1:30" ht="69" x14ac:dyDescent="0.25">
      <c r="A111" s="324" t="s">
        <v>599</v>
      </c>
      <c r="B111" s="323" t="s">
        <v>600</v>
      </c>
      <c r="C111" s="325">
        <v>2023</v>
      </c>
      <c r="D111" s="325" t="s">
        <v>195</v>
      </c>
      <c r="E111" s="325" t="s">
        <v>579</v>
      </c>
      <c r="F111" s="309" t="s">
        <v>107</v>
      </c>
      <c r="G111" s="327" t="s">
        <v>601</v>
      </c>
      <c r="H111" s="294" t="s">
        <v>41</v>
      </c>
      <c r="I111" s="294" t="s">
        <v>41</v>
      </c>
      <c r="J111" s="294" t="s">
        <v>41</v>
      </c>
      <c r="K111" s="294" t="s">
        <v>10</v>
      </c>
      <c r="L111" s="294" t="s">
        <v>41</v>
      </c>
      <c r="M111" s="294" t="s">
        <v>41</v>
      </c>
      <c r="N111" s="294" t="s">
        <v>41</v>
      </c>
      <c r="O111" s="294" t="s">
        <v>41</v>
      </c>
      <c r="P111" s="294" t="s">
        <v>41</v>
      </c>
      <c r="Q111" s="294" t="s">
        <v>41</v>
      </c>
      <c r="R111" s="294" t="s">
        <v>41</v>
      </c>
      <c r="S111" s="294" t="s">
        <v>41</v>
      </c>
      <c r="T111" s="294" t="s">
        <v>41</v>
      </c>
      <c r="U111" s="294" t="s">
        <v>41</v>
      </c>
      <c r="V111" s="294" t="s">
        <v>41</v>
      </c>
      <c r="W111" s="294" t="s">
        <v>41</v>
      </c>
      <c r="X111" s="312" t="s">
        <v>41</v>
      </c>
      <c r="Y111" s="294"/>
      <c r="Z111" s="347" t="s">
        <v>602</v>
      </c>
      <c r="AA111" s="339"/>
      <c r="AB111" s="339"/>
      <c r="AC111" s="351"/>
      <c r="AD111" s="339"/>
    </row>
    <row r="112" spans="1:30" ht="82.8" x14ac:dyDescent="0.25">
      <c r="A112" s="323" t="s">
        <v>603</v>
      </c>
      <c r="B112" s="323" t="s">
        <v>604</v>
      </c>
      <c r="C112" s="325">
        <v>2023</v>
      </c>
      <c r="D112" s="325" t="s">
        <v>184</v>
      </c>
      <c r="E112" s="325" t="s">
        <v>300</v>
      </c>
      <c r="F112" s="309" t="s">
        <v>122</v>
      </c>
      <c r="G112" s="328" t="s">
        <v>605</v>
      </c>
      <c r="H112" s="294" t="s">
        <v>41</v>
      </c>
      <c r="I112" s="294" t="s">
        <v>41</v>
      </c>
      <c r="J112" s="294" t="s">
        <v>41</v>
      </c>
      <c r="K112" s="294" t="s">
        <v>41</v>
      </c>
      <c r="L112" s="294" t="s">
        <v>41</v>
      </c>
      <c r="M112" s="294" t="s">
        <v>41</v>
      </c>
      <c r="N112" s="294" t="s">
        <v>41</v>
      </c>
      <c r="O112" s="294" t="s">
        <v>41</v>
      </c>
      <c r="P112" s="294" t="s">
        <v>41</v>
      </c>
      <c r="Q112" s="294" t="s">
        <v>41</v>
      </c>
      <c r="R112" s="294" t="s">
        <v>41</v>
      </c>
      <c r="S112" s="294" t="s">
        <v>41</v>
      </c>
      <c r="T112" s="294" t="s">
        <v>41</v>
      </c>
      <c r="U112" s="294" t="s">
        <v>41</v>
      </c>
      <c r="V112" s="294" t="s">
        <v>41</v>
      </c>
      <c r="W112" s="294" t="s">
        <v>22</v>
      </c>
      <c r="X112" s="312" t="s">
        <v>23</v>
      </c>
      <c r="Y112" s="294"/>
      <c r="Z112" s="347" t="s">
        <v>606</v>
      </c>
      <c r="AA112" s="339"/>
      <c r="AB112" s="339"/>
      <c r="AC112" s="351"/>
      <c r="AD112" s="339"/>
    </row>
    <row r="113" spans="1:30" ht="55.2" x14ac:dyDescent="0.25">
      <c r="A113" s="324" t="s">
        <v>607</v>
      </c>
      <c r="B113" s="324" t="s">
        <v>608</v>
      </c>
      <c r="C113" s="325">
        <v>2023</v>
      </c>
      <c r="D113" s="325" t="s">
        <v>158</v>
      </c>
      <c r="E113" s="325" t="s">
        <v>596</v>
      </c>
      <c r="F113" s="309" t="s">
        <v>107</v>
      </c>
      <c r="G113" s="327" t="s">
        <v>609</v>
      </c>
      <c r="H113" s="294" t="s">
        <v>41</v>
      </c>
      <c r="I113" s="294" t="s">
        <v>41</v>
      </c>
      <c r="J113" s="294" t="s">
        <v>41</v>
      </c>
      <c r="K113" s="294" t="s">
        <v>10</v>
      </c>
      <c r="L113" s="294" t="s">
        <v>41</v>
      </c>
      <c r="M113" s="294" t="s">
        <v>41</v>
      </c>
      <c r="N113" s="294" t="s">
        <v>41</v>
      </c>
      <c r="O113" s="294" t="s">
        <v>41</v>
      </c>
      <c r="P113" s="294" t="s">
        <v>41</v>
      </c>
      <c r="Q113" s="294" t="s">
        <v>41</v>
      </c>
      <c r="R113" s="294" t="s">
        <v>41</v>
      </c>
      <c r="S113" s="294" t="s">
        <v>41</v>
      </c>
      <c r="T113" s="294" t="s">
        <v>41</v>
      </c>
      <c r="U113" s="294" t="s">
        <v>41</v>
      </c>
      <c r="V113" s="294" t="s">
        <v>41</v>
      </c>
      <c r="W113" s="294" t="s">
        <v>41</v>
      </c>
      <c r="X113" s="312" t="s">
        <v>41</v>
      </c>
      <c r="Y113" s="294"/>
      <c r="Z113" s="347" t="s">
        <v>610</v>
      </c>
      <c r="AA113" s="339"/>
      <c r="AB113" s="339"/>
      <c r="AC113" s="351"/>
      <c r="AD113" s="339"/>
    </row>
    <row r="114" spans="1:30" ht="82.8" x14ac:dyDescent="0.25">
      <c r="A114" s="324" t="s">
        <v>611</v>
      </c>
      <c r="B114" s="324" t="s">
        <v>612</v>
      </c>
      <c r="C114" s="325">
        <v>2023</v>
      </c>
      <c r="D114" s="325" t="s">
        <v>184</v>
      </c>
      <c r="E114" s="325" t="s">
        <v>613</v>
      </c>
      <c r="F114" s="309" t="s">
        <v>107</v>
      </c>
      <c r="G114" s="329" t="s">
        <v>614</v>
      </c>
      <c r="H114" s="294" t="s">
        <v>41</v>
      </c>
      <c r="I114" s="294" t="s">
        <v>41</v>
      </c>
      <c r="J114" s="294" t="s">
        <v>41</v>
      </c>
      <c r="K114" s="294" t="s">
        <v>10</v>
      </c>
      <c r="L114" s="294" t="s">
        <v>41</v>
      </c>
      <c r="M114" s="294" t="s">
        <v>41</v>
      </c>
      <c r="N114" s="294" t="s">
        <v>41</v>
      </c>
      <c r="O114" s="294" t="s">
        <v>14</v>
      </c>
      <c r="P114" s="294" t="s">
        <v>41</v>
      </c>
      <c r="Q114" s="294" t="s">
        <v>41</v>
      </c>
      <c r="R114" s="294" t="s">
        <v>41</v>
      </c>
      <c r="S114" s="294" t="s">
        <v>41</v>
      </c>
      <c r="T114" s="294" t="s">
        <v>41</v>
      </c>
      <c r="U114" s="294" t="s">
        <v>41</v>
      </c>
      <c r="V114" s="294" t="s">
        <v>41</v>
      </c>
      <c r="W114" s="294" t="s">
        <v>41</v>
      </c>
      <c r="X114" s="312" t="s">
        <v>23</v>
      </c>
      <c r="Y114" s="294"/>
      <c r="Z114" s="347" t="s">
        <v>615</v>
      </c>
      <c r="AA114" s="339"/>
      <c r="AB114" s="339"/>
      <c r="AC114" s="351"/>
      <c r="AD114" s="339"/>
    </row>
    <row r="115" spans="1:30" ht="110.4" x14ac:dyDescent="0.25">
      <c r="A115" s="323" t="s">
        <v>616</v>
      </c>
      <c r="B115" s="324" t="s">
        <v>617</v>
      </c>
      <c r="C115" s="325">
        <v>2023</v>
      </c>
      <c r="D115" s="325" t="s">
        <v>184</v>
      </c>
      <c r="E115" s="325" t="s">
        <v>618</v>
      </c>
      <c r="F115" s="309" t="s">
        <v>134</v>
      </c>
      <c r="G115" s="327" t="s">
        <v>619</v>
      </c>
      <c r="H115" s="294" t="s">
        <v>41</v>
      </c>
      <c r="I115" s="294" t="s">
        <v>41</v>
      </c>
      <c r="J115" s="294" t="s">
        <v>41</v>
      </c>
      <c r="K115" s="294" t="s">
        <v>41</v>
      </c>
      <c r="L115" s="294" t="s">
        <v>41</v>
      </c>
      <c r="M115" s="294" t="s">
        <v>41</v>
      </c>
      <c r="N115" s="294" t="s">
        <v>41</v>
      </c>
      <c r="O115" s="294" t="s">
        <v>41</v>
      </c>
      <c r="P115" s="294" t="s">
        <v>15</v>
      </c>
      <c r="Q115" s="294" t="s">
        <v>16</v>
      </c>
      <c r="R115" s="294" t="s">
        <v>41</v>
      </c>
      <c r="S115" s="294" t="s">
        <v>41</v>
      </c>
      <c r="T115" s="294" t="s">
        <v>41</v>
      </c>
      <c r="U115" s="294" t="s">
        <v>41</v>
      </c>
      <c r="V115" s="294" t="s">
        <v>41</v>
      </c>
      <c r="W115" s="294" t="s">
        <v>22</v>
      </c>
      <c r="X115" s="312" t="s">
        <v>41</v>
      </c>
      <c r="Y115" s="294"/>
      <c r="Z115" s="347" t="s">
        <v>620</v>
      </c>
      <c r="AA115" s="339"/>
      <c r="AB115" s="339"/>
      <c r="AC115" s="351"/>
      <c r="AD115" s="339"/>
    </row>
    <row r="116" spans="1:30" ht="43.2" x14ac:dyDescent="0.25">
      <c r="A116" s="324" t="s">
        <v>621</v>
      </c>
      <c r="B116" s="324" t="s">
        <v>622</v>
      </c>
      <c r="C116" s="325">
        <v>2023</v>
      </c>
      <c r="D116" s="325" t="s">
        <v>158</v>
      </c>
      <c r="E116" s="325" t="s">
        <v>623</v>
      </c>
      <c r="F116" s="309" t="s">
        <v>100</v>
      </c>
      <c r="G116" s="327" t="s">
        <v>624</v>
      </c>
      <c r="H116" s="294" t="s">
        <v>41</v>
      </c>
      <c r="I116" s="294" t="s">
        <v>41</v>
      </c>
      <c r="J116" s="294" t="s">
        <v>9</v>
      </c>
      <c r="K116" s="294" t="s">
        <v>41</v>
      </c>
      <c r="L116" s="294" t="s">
        <v>41</v>
      </c>
      <c r="M116" s="294" t="s">
        <v>41</v>
      </c>
      <c r="N116" s="294" t="s">
        <v>41</v>
      </c>
      <c r="O116" s="294" t="s">
        <v>41</v>
      </c>
      <c r="P116" s="294" t="s">
        <v>41</v>
      </c>
      <c r="Q116" s="294" t="s">
        <v>41</v>
      </c>
      <c r="R116" s="294" t="s">
        <v>41</v>
      </c>
      <c r="S116" s="294" t="s">
        <v>41</v>
      </c>
      <c r="T116" s="294" t="s">
        <v>41</v>
      </c>
      <c r="U116" s="294" t="s">
        <v>41</v>
      </c>
      <c r="V116" s="294" t="s">
        <v>41</v>
      </c>
      <c r="W116" s="294" t="s">
        <v>41</v>
      </c>
      <c r="X116" s="312" t="s">
        <v>41</v>
      </c>
      <c r="Y116" s="294"/>
      <c r="Z116" s="330" t="s">
        <v>625</v>
      </c>
      <c r="AA116" s="339"/>
      <c r="AB116" s="339"/>
      <c r="AC116" s="351"/>
      <c r="AD116" s="339"/>
    </row>
    <row r="117" spans="1:30" ht="55.2" x14ac:dyDescent="0.25">
      <c r="A117" s="324" t="s">
        <v>626</v>
      </c>
      <c r="B117" s="324" t="s">
        <v>627</v>
      </c>
      <c r="C117" s="325">
        <v>2023</v>
      </c>
      <c r="D117" s="325" t="s">
        <v>158</v>
      </c>
      <c r="E117" s="325" t="s">
        <v>628</v>
      </c>
      <c r="F117" s="309" t="s">
        <v>107</v>
      </c>
      <c r="G117" s="327" t="s">
        <v>629</v>
      </c>
      <c r="H117" s="294" t="s">
        <v>41</v>
      </c>
      <c r="I117" s="294" t="s">
        <v>41</v>
      </c>
      <c r="J117" s="294" t="s">
        <v>41</v>
      </c>
      <c r="K117" s="294" t="s">
        <v>10</v>
      </c>
      <c r="L117" s="294" t="s">
        <v>41</v>
      </c>
      <c r="M117" s="294" t="s">
        <v>41</v>
      </c>
      <c r="N117" s="294" t="s">
        <v>41</v>
      </c>
      <c r="O117" s="294" t="s">
        <v>41</v>
      </c>
      <c r="P117" s="294" t="s">
        <v>41</v>
      </c>
      <c r="Q117" s="294" t="s">
        <v>41</v>
      </c>
      <c r="R117" s="294" t="s">
        <v>41</v>
      </c>
      <c r="S117" s="294" t="s">
        <v>41</v>
      </c>
      <c r="T117" s="294" t="s">
        <v>41</v>
      </c>
      <c r="U117" s="294" t="s">
        <v>41</v>
      </c>
      <c r="V117" s="294" t="s">
        <v>41</v>
      </c>
      <c r="W117" s="294" t="s">
        <v>41</v>
      </c>
      <c r="X117" s="312" t="s">
        <v>41</v>
      </c>
      <c r="Y117" s="294"/>
      <c r="Z117" s="316" t="s">
        <v>630</v>
      </c>
      <c r="AA117" s="339"/>
      <c r="AB117" s="339"/>
      <c r="AC117" s="351"/>
      <c r="AD117" s="339"/>
    </row>
    <row r="118" spans="1:30" ht="69" x14ac:dyDescent="0.25">
      <c r="A118" s="324" t="s">
        <v>631</v>
      </c>
      <c r="B118" s="324" t="s">
        <v>632</v>
      </c>
      <c r="C118" s="325">
        <v>2023</v>
      </c>
      <c r="D118" s="325" t="s">
        <v>158</v>
      </c>
      <c r="E118" s="325" t="s">
        <v>633</v>
      </c>
      <c r="F118" s="309" t="s">
        <v>122</v>
      </c>
      <c r="G118" s="327" t="s">
        <v>634</v>
      </c>
      <c r="H118" s="294" t="s">
        <v>41</v>
      </c>
      <c r="I118" s="294" t="s">
        <v>41</v>
      </c>
      <c r="J118" s="294" t="s">
        <v>41</v>
      </c>
      <c r="K118" s="294" t="s">
        <v>41</v>
      </c>
      <c r="L118" s="294" t="s">
        <v>41</v>
      </c>
      <c r="M118" s="294" t="s">
        <v>41</v>
      </c>
      <c r="N118" s="294" t="s">
        <v>41</v>
      </c>
      <c r="O118" s="294" t="s">
        <v>41</v>
      </c>
      <c r="P118" s="294" t="s">
        <v>41</v>
      </c>
      <c r="Q118" s="294" t="s">
        <v>16</v>
      </c>
      <c r="R118" s="294" t="s">
        <v>41</v>
      </c>
      <c r="S118" s="294" t="s">
        <v>41</v>
      </c>
      <c r="T118" s="294" t="s">
        <v>41</v>
      </c>
      <c r="U118" s="294" t="s">
        <v>41</v>
      </c>
      <c r="V118" s="294" t="s">
        <v>41</v>
      </c>
      <c r="W118" s="294" t="s">
        <v>22</v>
      </c>
      <c r="X118" s="312" t="s">
        <v>41</v>
      </c>
      <c r="Y118" s="294"/>
      <c r="Z118" s="319" t="s">
        <v>635</v>
      </c>
      <c r="AA118" s="339"/>
      <c r="AB118" s="339"/>
      <c r="AC118" s="351"/>
      <c r="AD118" s="339"/>
    </row>
    <row r="119" spans="1:30" ht="57.6" x14ac:dyDescent="0.25">
      <c r="A119" s="324" t="s">
        <v>636</v>
      </c>
      <c r="B119" s="324" t="s">
        <v>637</v>
      </c>
      <c r="C119" s="325">
        <v>2023</v>
      </c>
      <c r="D119" s="325" t="s">
        <v>190</v>
      </c>
      <c r="E119" s="325" t="s">
        <v>200</v>
      </c>
      <c r="F119" s="309" t="s">
        <v>100</v>
      </c>
      <c r="G119" s="327" t="s">
        <v>638</v>
      </c>
      <c r="H119" s="294" t="s">
        <v>41</v>
      </c>
      <c r="I119" s="294" t="s">
        <v>41</v>
      </c>
      <c r="J119" s="294" t="s">
        <v>41</v>
      </c>
      <c r="K119" s="294" t="s">
        <v>41</v>
      </c>
      <c r="L119" s="294" t="s">
        <v>41</v>
      </c>
      <c r="M119" s="294" t="s">
        <v>41</v>
      </c>
      <c r="N119" s="294" t="s">
        <v>41</v>
      </c>
      <c r="O119" s="294" t="s">
        <v>41</v>
      </c>
      <c r="P119" s="294" t="s">
        <v>41</v>
      </c>
      <c r="Q119" s="294" t="s">
        <v>41</v>
      </c>
      <c r="R119" s="294" t="s">
        <v>41</v>
      </c>
      <c r="S119" s="294" t="s">
        <v>41</v>
      </c>
      <c r="T119" s="294" t="s">
        <v>41</v>
      </c>
      <c r="U119" s="294" t="s">
        <v>41</v>
      </c>
      <c r="V119" s="294" t="s">
        <v>21</v>
      </c>
      <c r="W119" s="294" t="s">
        <v>41</v>
      </c>
      <c r="X119" s="312" t="s">
        <v>23</v>
      </c>
      <c r="Y119" s="294"/>
      <c r="Z119" s="319" t="s">
        <v>639</v>
      </c>
      <c r="AA119" s="339"/>
      <c r="AB119" s="339"/>
      <c r="AC119" s="351"/>
      <c r="AD119" s="339"/>
    </row>
    <row r="120" spans="1:30" ht="92.4" x14ac:dyDescent="0.25">
      <c r="A120" s="331" t="s">
        <v>640</v>
      </c>
      <c r="B120" s="331" t="s">
        <v>641</v>
      </c>
      <c r="C120" s="332">
        <v>2023</v>
      </c>
      <c r="D120" s="332" t="s">
        <v>623</v>
      </c>
      <c r="E120" s="332" t="s">
        <v>99</v>
      </c>
      <c r="F120" s="309" t="s">
        <v>107</v>
      </c>
      <c r="G120" s="333" t="s">
        <v>642</v>
      </c>
      <c r="H120" s="334" t="s">
        <v>41</v>
      </c>
      <c r="I120" s="334" t="s">
        <v>41</v>
      </c>
      <c r="J120" s="334" t="s">
        <v>41</v>
      </c>
      <c r="K120" s="334" t="s">
        <v>10</v>
      </c>
      <c r="L120" s="334" t="s">
        <v>41</v>
      </c>
      <c r="M120" s="334" t="s">
        <v>41</v>
      </c>
      <c r="N120" s="334" t="s">
        <v>41</v>
      </c>
      <c r="O120" s="334" t="s">
        <v>41</v>
      </c>
      <c r="P120" s="334" t="s">
        <v>41</v>
      </c>
      <c r="Q120" s="334" t="s">
        <v>41</v>
      </c>
      <c r="R120" s="334" t="s">
        <v>41</v>
      </c>
      <c r="S120" s="334" t="s">
        <v>41</v>
      </c>
      <c r="T120" s="334" t="s">
        <v>41</v>
      </c>
      <c r="U120" s="334" t="s">
        <v>41</v>
      </c>
      <c r="V120" s="334" t="s">
        <v>41</v>
      </c>
      <c r="W120" s="334" t="s">
        <v>22</v>
      </c>
      <c r="X120" s="335" t="s">
        <v>41</v>
      </c>
      <c r="Y120" s="334"/>
      <c r="Z120" s="319" t="s">
        <v>643</v>
      </c>
      <c r="AA120" s="339"/>
      <c r="AB120" s="339"/>
      <c r="AC120" s="351"/>
      <c r="AD120" s="339"/>
    </row>
    <row r="121" spans="1:30" ht="69" x14ac:dyDescent="0.25">
      <c r="A121" s="324" t="s">
        <v>644</v>
      </c>
      <c r="B121" s="324" t="s">
        <v>645</v>
      </c>
      <c r="C121" s="325">
        <v>2023</v>
      </c>
      <c r="D121" s="325" t="s">
        <v>158</v>
      </c>
      <c r="E121" s="325" t="s">
        <v>200</v>
      </c>
      <c r="F121" s="309" t="s">
        <v>100</v>
      </c>
      <c r="G121" s="327" t="s">
        <v>646</v>
      </c>
      <c r="H121" s="336"/>
      <c r="I121" s="336" t="s">
        <v>8</v>
      </c>
      <c r="J121" s="336"/>
      <c r="K121" s="336" t="s">
        <v>10</v>
      </c>
      <c r="L121" s="336"/>
      <c r="M121" s="336"/>
      <c r="N121" s="336"/>
      <c r="O121" s="337" t="s">
        <v>14</v>
      </c>
      <c r="P121" s="336"/>
      <c r="Q121" s="336"/>
      <c r="R121" s="336"/>
      <c r="S121" s="336"/>
      <c r="T121" s="336"/>
      <c r="U121" s="336"/>
      <c r="V121" s="336"/>
      <c r="W121" s="336"/>
      <c r="X121" s="336" t="s">
        <v>23</v>
      </c>
      <c r="Y121" s="294"/>
      <c r="Z121" s="319" t="s">
        <v>647</v>
      </c>
      <c r="AA121" s="339"/>
      <c r="AB121" s="339"/>
      <c r="AC121" s="351"/>
      <c r="AD121" s="339"/>
    </row>
    <row r="122" spans="1:30" ht="69" x14ac:dyDescent="0.25">
      <c r="A122" s="324" t="s">
        <v>648</v>
      </c>
      <c r="B122" s="324" t="s">
        <v>649</v>
      </c>
      <c r="C122" s="325">
        <v>2023</v>
      </c>
      <c r="D122" s="325" t="s">
        <v>158</v>
      </c>
      <c r="E122" s="325" t="s">
        <v>650</v>
      </c>
      <c r="F122" s="309" t="s">
        <v>100</v>
      </c>
      <c r="G122" s="327" t="s">
        <v>651</v>
      </c>
      <c r="H122" s="336"/>
      <c r="I122" s="336"/>
      <c r="J122" s="336"/>
      <c r="K122" s="336"/>
      <c r="L122" s="336"/>
      <c r="M122" s="336"/>
      <c r="N122" s="336"/>
      <c r="O122" s="335" t="s">
        <v>14</v>
      </c>
      <c r="P122" s="336"/>
      <c r="Q122" s="336"/>
      <c r="R122" s="336"/>
      <c r="S122" s="336"/>
      <c r="T122" s="336"/>
      <c r="U122" s="336"/>
      <c r="V122" s="336"/>
      <c r="W122" s="336"/>
      <c r="X122" s="336"/>
      <c r="Y122" s="294"/>
      <c r="Z122" s="330" t="s">
        <v>652</v>
      </c>
      <c r="AA122" s="339"/>
      <c r="AB122" s="339"/>
      <c r="AC122" s="351"/>
      <c r="AD122" s="339"/>
    </row>
    <row r="123" spans="1:30" ht="55.2" x14ac:dyDescent="0.25">
      <c r="A123" s="324" t="s">
        <v>653</v>
      </c>
      <c r="B123" s="324" t="s">
        <v>654</v>
      </c>
      <c r="C123" s="325">
        <v>2023</v>
      </c>
      <c r="D123" s="325" t="s">
        <v>184</v>
      </c>
      <c r="E123" s="325" t="s">
        <v>442</v>
      </c>
      <c r="F123" s="309" t="s">
        <v>107</v>
      </c>
      <c r="G123" s="329" t="s">
        <v>655</v>
      </c>
      <c r="H123" s="338"/>
      <c r="I123" s="338"/>
      <c r="J123" s="338"/>
      <c r="K123" s="336" t="s">
        <v>10</v>
      </c>
      <c r="L123" s="338"/>
      <c r="M123" s="338"/>
      <c r="N123" s="338"/>
      <c r="O123" s="334" t="s">
        <v>41</v>
      </c>
      <c r="P123" s="338"/>
      <c r="Q123" s="338"/>
      <c r="R123" s="338"/>
      <c r="S123" s="338"/>
      <c r="T123" s="338"/>
      <c r="U123" s="338"/>
      <c r="V123" s="338"/>
      <c r="W123" s="338"/>
      <c r="X123" s="336"/>
      <c r="Y123" s="294"/>
      <c r="Z123" s="316" t="s">
        <v>656</v>
      </c>
      <c r="AA123" s="339"/>
      <c r="AB123" s="339"/>
      <c r="AC123" s="351"/>
      <c r="AD123" s="339"/>
    </row>
    <row r="124" spans="1:30" ht="69" x14ac:dyDescent="0.25">
      <c r="A124" s="324" t="s">
        <v>657</v>
      </c>
      <c r="B124" s="324" t="s">
        <v>658</v>
      </c>
      <c r="C124" s="325">
        <v>2023</v>
      </c>
      <c r="D124" s="325" t="s">
        <v>158</v>
      </c>
      <c r="E124" s="325" t="s">
        <v>659</v>
      </c>
      <c r="F124" s="309" t="s">
        <v>100</v>
      </c>
      <c r="G124" s="327" t="s">
        <v>660</v>
      </c>
      <c r="H124" s="338"/>
      <c r="I124" s="338"/>
      <c r="J124" s="338"/>
      <c r="K124" s="336" t="s">
        <v>10</v>
      </c>
      <c r="L124" s="338"/>
      <c r="M124" s="338"/>
      <c r="N124" s="338"/>
      <c r="O124" s="335" t="s">
        <v>14</v>
      </c>
      <c r="P124" s="338"/>
      <c r="Q124" s="338"/>
      <c r="R124" s="338"/>
      <c r="S124" s="338"/>
      <c r="T124" s="338"/>
      <c r="U124" s="338"/>
      <c r="V124" s="338"/>
      <c r="W124" s="338"/>
      <c r="X124" s="336" t="s">
        <v>23</v>
      </c>
      <c r="Y124" s="294"/>
      <c r="Z124" s="347" t="s">
        <v>661</v>
      </c>
      <c r="AA124" s="339"/>
      <c r="AB124" s="339"/>
      <c r="AC124" s="351"/>
      <c r="AD124" s="339"/>
    </row>
    <row r="125" spans="1:30" ht="55.2" x14ac:dyDescent="0.25">
      <c r="A125" s="324" t="s">
        <v>662</v>
      </c>
      <c r="B125" s="324" t="s">
        <v>663</v>
      </c>
      <c r="C125" s="325">
        <v>2023</v>
      </c>
      <c r="D125" s="325" t="s">
        <v>623</v>
      </c>
      <c r="E125" s="325" t="s">
        <v>280</v>
      </c>
      <c r="F125" s="309" t="s">
        <v>122</v>
      </c>
      <c r="G125" s="327" t="s">
        <v>664</v>
      </c>
      <c r="H125" s="338"/>
      <c r="I125" s="338"/>
      <c r="J125" s="338"/>
      <c r="K125" s="338"/>
      <c r="L125" s="338"/>
      <c r="M125" s="338"/>
      <c r="N125" s="338"/>
      <c r="O125" s="334" t="s">
        <v>41</v>
      </c>
      <c r="P125" s="338"/>
      <c r="Q125" s="338"/>
      <c r="R125" s="338"/>
      <c r="S125" s="338"/>
      <c r="T125" s="338"/>
      <c r="U125" s="338"/>
      <c r="V125" s="338"/>
      <c r="W125" s="338"/>
      <c r="X125" s="336" t="s">
        <v>23</v>
      </c>
      <c r="Y125" s="294"/>
      <c r="Z125" s="330" t="s">
        <v>665</v>
      </c>
      <c r="AA125" s="339"/>
      <c r="AB125" s="339"/>
      <c r="AC125" s="351"/>
      <c r="AD125" s="339"/>
    </row>
    <row r="126" spans="1:30" ht="92.4" x14ac:dyDescent="0.25">
      <c r="A126" s="324" t="s">
        <v>666</v>
      </c>
      <c r="B126" s="324" t="s">
        <v>667</v>
      </c>
      <c r="C126" s="325">
        <v>2023</v>
      </c>
      <c r="D126" s="325" t="s">
        <v>158</v>
      </c>
      <c r="E126" s="325" t="s">
        <v>99</v>
      </c>
      <c r="F126" s="309" t="s">
        <v>107</v>
      </c>
      <c r="G126" s="329" t="s">
        <v>668</v>
      </c>
      <c r="H126" s="338"/>
      <c r="I126" s="338"/>
      <c r="J126" s="336"/>
      <c r="K126" s="336" t="s">
        <v>10</v>
      </c>
      <c r="L126" s="336" t="s">
        <v>11</v>
      </c>
      <c r="M126" s="336"/>
      <c r="N126" s="336"/>
      <c r="O126" s="335" t="s">
        <v>41</v>
      </c>
      <c r="P126" s="336"/>
      <c r="Q126" s="336" t="s">
        <v>16</v>
      </c>
      <c r="R126" s="336"/>
      <c r="S126" s="336"/>
      <c r="T126" s="336"/>
      <c r="U126" s="336"/>
      <c r="V126" s="336"/>
      <c r="W126" s="336" t="s">
        <v>22</v>
      </c>
      <c r="X126" s="336"/>
      <c r="Y126" s="294"/>
      <c r="Z126" s="316" t="s">
        <v>669</v>
      </c>
      <c r="AA126" s="339"/>
      <c r="AB126" s="339"/>
      <c r="AC126" s="351"/>
      <c r="AD126" s="339"/>
    </row>
    <row r="127" spans="1:30" ht="43.2" x14ac:dyDescent="0.25">
      <c r="A127" s="324" t="s">
        <v>670</v>
      </c>
      <c r="B127" s="324" t="s">
        <v>671</v>
      </c>
      <c r="C127" s="325">
        <v>2023</v>
      </c>
      <c r="D127" s="325" t="s">
        <v>184</v>
      </c>
      <c r="E127" s="325" t="s">
        <v>623</v>
      </c>
      <c r="F127" s="309" t="s">
        <v>100</v>
      </c>
      <c r="G127" s="327" t="s">
        <v>672</v>
      </c>
      <c r="H127" s="336" t="s">
        <v>7</v>
      </c>
      <c r="I127" s="338"/>
      <c r="J127" s="338"/>
      <c r="K127" s="338"/>
      <c r="L127" s="338"/>
      <c r="M127" s="338"/>
      <c r="N127" s="338"/>
      <c r="O127" s="334" t="s">
        <v>41</v>
      </c>
      <c r="P127" s="338"/>
      <c r="Q127" s="338"/>
      <c r="R127" s="338"/>
      <c r="S127" s="338"/>
      <c r="T127" s="338"/>
      <c r="U127" s="338"/>
      <c r="V127" s="338"/>
      <c r="W127" s="338"/>
      <c r="X127" s="336"/>
      <c r="Y127" s="294"/>
      <c r="Z127" s="316" t="s">
        <v>673</v>
      </c>
      <c r="AA127" s="339"/>
      <c r="AB127" s="339"/>
      <c r="AC127" s="351"/>
      <c r="AD127" s="339"/>
    </row>
    <row r="128" spans="1:30" ht="82.8" x14ac:dyDescent="0.25">
      <c r="A128" s="324" t="s">
        <v>674</v>
      </c>
      <c r="B128" s="324" t="s">
        <v>675</v>
      </c>
      <c r="C128" s="325">
        <v>2023</v>
      </c>
      <c r="D128" s="325" t="s">
        <v>195</v>
      </c>
      <c r="E128" s="325" t="s">
        <v>676</v>
      </c>
      <c r="F128" s="309" t="s">
        <v>122</v>
      </c>
      <c r="G128" s="327" t="s">
        <v>677</v>
      </c>
      <c r="H128" s="338"/>
      <c r="I128" s="338"/>
      <c r="J128" s="336"/>
      <c r="K128" s="336"/>
      <c r="L128" s="336" t="s">
        <v>11</v>
      </c>
      <c r="M128" s="336"/>
      <c r="N128" s="336"/>
      <c r="O128" s="335" t="s">
        <v>41</v>
      </c>
      <c r="P128" s="336"/>
      <c r="Q128" s="336"/>
      <c r="R128" s="336"/>
      <c r="S128" s="336"/>
      <c r="T128" s="336"/>
      <c r="U128" s="336"/>
      <c r="V128" s="336"/>
      <c r="W128" s="336" t="s">
        <v>22</v>
      </c>
      <c r="X128" s="336"/>
      <c r="Y128" s="294"/>
      <c r="Z128" s="319" t="s">
        <v>678</v>
      </c>
      <c r="AA128" s="339"/>
      <c r="AB128" s="339"/>
      <c r="AC128" s="351"/>
      <c r="AD128" s="339"/>
    </row>
    <row r="129" spans="1:30" ht="79.2" x14ac:dyDescent="0.25">
      <c r="A129" s="324" t="s">
        <v>679</v>
      </c>
      <c r="B129" s="324" t="s">
        <v>680</v>
      </c>
      <c r="C129" s="325">
        <v>2023</v>
      </c>
      <c r="D129" s="325" t="s">
        <v>158</v>
      </c>
      <c r="E129" s="325" t="s">
        <v>442</v>
      </c>
      <c r="F129" s="309" t="s">
        <v>107</v>
      </c>
      <c r="G129" s="329" t="s">
        <v>681</v>
      </c>
      <c r="H129" s="338"/>
      <c r="I129" s="338"/>
      <c r="J129" s="338"/>
      <c r="K129" s="336" t="s">
        <v>10</v>
      </c>
      <c r="L129" s="336"/>
      <c r="M129" s="336"/>
      <c r="N129" s="336"/>
      <c r="O129" s="335" t="s">
        <v>41</v>
      </c>
      <c r="P129" s="336"/>
      <c r="Q129" s="336" t="s">
        <v>16</v>
      </c>
      <c r="R129" s="336"/>
      <c r="S129" s="336"/>
      <c r="T129" s="336"/>
      <c r="U129" s="336"/>
      <c r="V129" s="336"/>
      <c r="W129" s="336"/>
      <c r="X129" s="336" t="s">
        <v>23</v>
      </c>
      <c r="Y129" s="294"/>
      <c r="Z129" s="319" t="s">
        <v>682</v>
      </c>
      <c r="AA129" s="339"/>
      <c r="AB129" s="339"/>
      <c r="AC129" s="351"/>
      <c r="AD129" s="339"/>
    </row>
    <row r="130" spans="1:30" ht="69" x14ac:dyDescent="0.25">
      <c r="A130" s="323" t="s">
        <v>683</v>
      </c>
      <c r="B130" s="323" t="s">
        <v>684</v>
      </c>
      <c r="C130" s="325">
        <v>2023</v>
      </c>
      <c r="D130" s="325" t="s">
        <v>190</v>
      </c>
      <c r="E130" s="325" t="s">
        <v>685</v>
      </c>
      <c r="F130" s="309" t="s">
        <v>122</v>
      </c>
      <c r="G130" s="329" t="s">
        <v>686</v>
      </c>
      <c r="H130" s="338"/>
      <c r="I130" s="338"/>
      <c r="J130" s="338"/>
      <c r="K130" s="338"/>
      <c r="L130" s="338"/>
      <c r="M130" s="338"/>
      <c r="N130" s="338"/>
      <c r="O130" s="335" t="s">
        <v>14</v>
      </c>
      <c r="P130" s="338"/>
      <c r="Q130" s="338"/>
      <c r="R130" s="338"/>
      <c r="S130" s="338"/>
      <c r="T130" s="338"/>
      <c r="U130" s="338"/>
      <c r="V130" s="338"/>
      <c r="W130" s="338"/>
      <c r="X130" s="336" t="s">
        <v>23</v>
      </c>
      <c r="Y130" s="294"/>
      <c r="Z130" s="319" t="s">
        <v>687</v>
      </c>
      <c r="AA130" s="339"/>
      <c r="AB130" s="339"/>
      <c r="AC130" s="351"/>
      <c r="AD130" s="339"/>
    </row>
    <row r="131" spans="1:30" ht="105.6" x14ac:dyDescent="0.25">
      <c r="A131" s="324" t="s">
        <v>688</v>
      </c>
      <c r="B131" s="324" t="s">
        <v>689</v>
      </c>
      <c r="C131" s="325">
        <v>2023</v>
      </c>
      <c r="D131" s="325" t="s">
        <v>158</v>
      </c>
      <c r="E131" s="325" t="s">
        <v>690</v>
      </c>
      <c r="F131" s="309" t="s">
        <v>122</v>
      </c>
      <c r="G131" s="327" t="s">
        <v>691</v>
      </c>
      <c r="H131" s="336" t="s">
        <v>7</v>
      </c>
      <c r="I131" s="336" t="s">
        <v>8</v>
      </c>
      <c r="J131" s="336" t="s">
        <v>9</v>
      </c>
      <c r="K131" s="336"/>
      <c r="L131" s="336"/>
      <c r="M131" s="336"/>
      <c r="N131" s="336"/>
      <c r="O131" s="336"/>
      <c r="P131" s="336"/>
      <c r="Q131" s="336"/>
      <c r="R131" s="336"/>
      <c r="S131" s="336" t="s">
        <v>18</v>
      </c>
      <c r="T131" s="336"/>
      <c r="U131" s="336"/>
      <c r="V131" s="336"/>
      <c r="W131" s="336"/>
      <c r="X131" s="336" t="s">
        <v>23</v>
      </c>
      <c r="Y131" s="294"/>
      <c r="Z131" s="316" t="s">
        <v>692</v>
      </c>
      <c r="AA131" s="339"/>
      <c r="AB131" s="339"/>
      <c r="AC131" s="351"/>
      <c r="AD131" s="339"/>
    </row>
    <row r="132" spans="1:30" ht="55.2" x14ac:dyDescent="0.25">
      <c r="A132" s="324" t="s">
        <v>693</v>
      </c>
      <c r="B132" s="324" t="s">
        <v>694</v>
      </c>
      <c r="C132" s="325">
        <v>2023</v>
      </c>
      <c r="D132" s="325" t="s">
        <v>695</v>
      </c>
      <c r="E132" s="325" t="s">
        <v>442</v>
      </c>
      <c r="F132" s="309" t="s">
        <v>100</v>
      </c>
      <c r="G132" s="329" t="s">
        <v>696</v>
      </c>
      <c r="H132" s="336" t="s">
        <v>41</v>
      </c>
      <c r="I132" s="338"/>
      <c r="J132" s="338"/>
      <c r="K132" s="338"/>
      <c r="L132" s="338"/>
      <c r="M132" s="338"/>
      <c r="N132" s="338"/>
      <c r="O132" s="338"/>
      <c r="P132" s="338"/>
      <c r="Q132" s="336" t="s">
        <v>16</v>
      </c>
      <c r="R132" s="338"/>
      <c r="S132" s="338"/>
      <c r="T132" s="338"/>
      <c r="U132" s="338"/>
      <c r="V132" s="338"/>
      <c r="W132" s="338"/>
      <c r="X132" s="336"/>
      <c r="Y132" s="294"/>
      <c r="Z132" s="345" t="s">
        <v>697</v>
      </c>
      <c r="AA132" s="339"/>
      <c r="AB132" s="339"/>
      <c r="AC132" s="351"/>
      <c r="AD132" s="339"/>
    </row>
    <row r="133" spans="1:30" ht="96.6" x14ac:dyDescent="0.25">
      <c r="A133" s="324" t="s">
        <v>698</v>
      </c>
      <c r="B133" s="324" t="s">
        <v>699</v>
      </c>
      <c r="C133" s="325">
        <v>2023</v>
      </c>
      <c r="D133" s="325" t="s">
        <v>184</v>
      </c>
      <c r="E133" s="325" t="s">
        <v>700</v>
      </c>
      <c r="F133" s="309" t="s">
        <v>107</v>
      </c>
      <c r="G133" s="329" t="s">
        <v>701</v>
      </c>
      <c r="H133" s="336" t="s">
        <v>41</v>
      </c>
      <c r="I133" s="338"/>
      <c r="J133" s="336"/>
      <c r="K133" s="336" t="s">
        <v>10</v>
      </c>
      <c r="L133" s="336"/>
      <c r="M133" s="336"/>
      <c r="N133" s="336"/>
      <c r="O133" s="336" t="s">
        <v>14</v>
      </c>
      <c r="P133" s="336"/>
      <c r="Q133" s="336"/>
      <c r="R133" s="336"/>
      <c r="S133" s="336"/>
      <c r="T133" s="336"/>
      <c r="U133" s="336"/>
      <c r="V133" s="336"/>
      <c r="W133" s="336"/>
      <c r="X133" s="336" t="s">
        <v>23</v>
      </c>
      <c r="Y133" s="294"/>
      <c r="Z133" s="316" t="s">
        <v>702</v>
      </c>
      <c r="AA133" s="339"/>
      <c r="AB133" s="339"/>
      <c r="AC133" s="351"/>
      <c r="AD133" s="339"/>
    </row>
    <row r="134" spans="1:30" ht="55.2" x14ac:dyDescent="0.25">
      <c r="A134" s="324" t="s">
        <v>703</v>
      </c>
      <c r="B134" s="324" t="s">
        <v>704</v>
      </c>
      <c r="C134" s="325">
        <v>2023</v>
      </c>
      <c r="D134" s="325" t="s">
        <v>184</v>
      </c>
      <c r="E134" s="325" t="s">
        <v>690</v>
      </c>
      <c r="F134" s="309" t="s">
        <v>100</v>
      </c>
      <c r="G134" s="329" t="s">
        <v>705</v>
      </c>
      <c r="H134" s="336" t="s">
        <v>41</v>
      </c>
      <c r="I134" s="338"/>
      <c r="J134" s="338"/>
      <c r="K134" s="338"/>
      <c r="L134" s="338"/>
      <c r="M134" s="338"/>
      <c r="N134" s="338"/>
      <c r="O134" s="338"/>
      <c r="P134" s="338"/>
      <c r="Q134" s="338"/>
      <c r="R134" s="338"/>
      <c r="S134" s="338"/>
      <c r="T134" s="336" t="s">
        <v>19</v>
      </c>
      <c r="U134" s="336"/>
      <c r="V134" s="336"/>
      <c r="W134" s="336"/>
      <c r="X134" s="336" t="s">
        <v>23</v>
      </c>
      <c r="Y134" s="294"/>
      <c r="Z134" s="345" t="s">
        <v>706</v>
      </c>
      <c r="AA134" s="339"/>
      <c r="AB134" s="339"/>
      <c r="AC134" s="351"/>
      <c r="AD134" s="339"/>
    </row>
    <row r="135" spans="1:30" ht="55.2" x14ac:dyDescent="0.25">
      <c r="A135" s="324" t="s">
        <v>707</v>
      </c>
      <c r="B135" s="324" t="s">
        <v>708</v>
      </c>
      <c r="C135" s="325">
        <v>2023</v>
      </c>
      <c r="D135" s="325" t="s">
        <v>158</v>
      </c>
      <c r="E135" s="325" t="s">
        <v>596</v>
      </c>
      <c r="F135" s="309" t="s">
        <v>122</v>
      </c>
      <c r="G135" s="329" t="s">
        <v>709</v>
      </c>
      <c r="H135" s="336" t="s">
        <v>41</v>
      </c>
      <c r="I135" s="338"/>
      <c r="J135" s="336" t="s">
        <v>9</v>
      </c>
      <c r="K135" s="338"/>
      <c r="L135" s="338"/>
      <c r="M135" s="338"/>
      <c r="N135" s="338"/>
      <c r="O135" s="338"/>
      <c r="P135" s="338"/>
      <c r="Q135" s="338"/>
      <c r="R135" s="338"/>
      <c r="S135" s="338"/>
      <c r="T135" s="338"/>
      <c r="U135" s="338"/>
      <c r="V135" s="338"/>
      <c r="W135" s="338"/>
      <c r="X135" s="336"/>
      <c r="Y135" s="294"/>
      <c r="Z135" s="345" t="s">
        <v>710</v>
      </c>
      <c r="AA135" s="339"/>
      <c r="AB135" s="339"/>
      <c r="AC135" s="351"/>
      <c r="AD135" s="339"/>
    </row>
    <row r="136" spans="1:30" ht="105.6" x14ac:dyDescent="0.25">
      <c r="A136" s="324" t="s">
        <v>711</v>
      </c>
      <c r="B136" s="324" t="s">
        <v>712</v>
      </c>
      <c r="C136" s="325">
        <v>2023</v>
      </c>
      <c r="D136" s="325" t="s">
        <v>158</v>
      </c>
      <c r="E136" s="325" t="s">
        <v>442</v>
      </c>
      <c r="F136" s="309" t="s">
        <v>122</v>
      </c>
      <c r="G136" s="329" t="s">
        <v>713</v>
      </c>
      <c r="H136" s="336" t="s">
        <v>41</v>
      </c>
      <c r="I136" s="336"/>
      <c r="J136" s="336"/>
      <c r="K136" s="336" t="s">
        <v>10</v>
      </c>
      <c r="L136" s="336" t="s">
        <v>11</v>
      </c>
      <c r="M136" s="336"/>
      <c r="N136" s="336"/>
      <c r="O136" s="336"/>
      <c r="P136" s="336"/>
      <c r="Q136" s="336" t="s">
        <v>16</v>
      </c>
      <c r="R136" s="336"/>
      <c r="S136" s="336"/>
      <c r="T136" s="336"/>
      <c r="U136" s="336"/>
      <c r="V136" s="336"/>
      <c r="W136" s="336"/>
      <c r="X136" s="336" t="s">
        <v>23</v>
      </c>
      <c r="Y136" s="294"/>
      <c r="Z136" s="316" t="s">
        <v>714</v>
      </c>
      <c r="AA136" s="339"/>
      <c r="AB136" s="339"/>
      <c r="AC136" s="351"/>
      <c r="AD136" s="339"/>
    </row>
    <row r="137" spans="1:30" ht="96.6" x14ac:dyDescent="0.25">
      <c r="A137" s="324" t="s">
        <v>715</v>
      </c>
      <c r="B137" s="324" t="s">
        <v>716</v>
      </c>
      <c r="C137" s="325">
        <v>2023</v>
      </c>
      <c r="D137" s="325" t="s">
        <v>158</v>
      </c>
      <c r="E137" s="325" t="s">
        <v>717</v>
      </c>
      <c r="F137" s="309" t="s">
        <v>128</v>
      </c>
      <c r="G137" s="329" t="s">
        <v>718</v>
      </c>
      <c r="H137" s="294" t="s">
        <v>41</v>
      </c>
      <c r="I137" s="294" t="s">
        <v>41</v>
      </c>
      <c r="J137" s="294" t="s">
        <v>41</v>
      </c>
      <c r="K137" s="294" t="s">
        <v>41</v>
      </c>
      <c r="L137" s="294" t="s">
        <v>41</v>
      </c>
      <c r="M137" s="294" t="s">
        <v>41</v>
      </c>
      <c r="N137" s="294" t="s">
        <v>41</v>
      </c>
      <c r="O137" s="294" t="s">
        <v>41</v>
      </c>
      <c r="P137" s="294" t="s">
        <v>15</v>
      </c>
      <c r="Q137" s="294" t="s">
        <v>41</v>
      </c>
      <c r="R137" s="294" t="s">
        <v>41</v>
      </c>
      <c r="S137" s="294" t="s">
        <v>41</v>
      </c>
      <c r="T137" s="294" t="s">
        <v>19</v>
      </c>
      <c r="U137" s="294" t="s">
        <v>41</v>
      </c>
      <c r="V137" s="294" t="s">
        <v>41</v>
      </c>
      <c r="W137" s="294" t="s">
        <v>41</v>
      </c>
      <c r="X137" s="312" t="s">
        <v>41</v>
      </c>
      <c r="Y137" s="294"/>
      <c r="Z137" s="343" t="s">
        <v>719</v>
      </c>
      <c r="AA137" s="339"/>
      <c r="AB137" s="339"/>
      <c r="AC137" s="351"/>
      <c r="AD137" s="339"/>
    </row>
    <row r="138" spans="1:30" ht="69" x14ac:dyDescent="0.25">
      <c r="A138" s="324" t="s">
        <v>586</v>
      </c>
      <c r="B138" s="324" t="s">
        <v>720</v>
      </c>
      <c r="C138" s="325">
        <v>2023</v>
      </c>
      <c r="D138" s="325" t="s">
        <v>721</v>
      </c>
      <c r="E138" s="325" t="s">
        <v>200</v>
      </c>
      <c r="F138" s="309" t="s">
        <v>128</v>
      </c>
      <c r="G138" s="329" t="s">
        <v>588</v>
      </c>
      <c r="H138" s="294"/>
      <c r="I138" s="294"/>
      <c r="J138" s="294"/>
      <c r="K138" s="294"/>
      <c r="L138" s="294"/>
      <c r="M138" s="294"/>
      <c r="N138" s="294"/>
      <c r="O138" s="294"/>
      <c r="P138" s="294"/>
      <c r="Q138" s="294"/>
      <c r="R138" s="294"/>
      <c r="S138" s="294"/>
      <c r="T138" s="294"/>
      <c r="U138" s="294"/>
      <c r="V138" s="294"/>
      <c r="W138" s="294"/>
      <c r="X138" s="312"/>
      <c r="Y138" s="294"/>
      <c r="Z138" s="343" t="s">
        <v>722</v>
      </c>
      <c r="AA138" s="339"/>
      <c r="AB138" s="339"/>
      <c r="AC138" s="351"/>
      <c r="AD138" s="339"/>
    </row>
    <row r="139" spans="1:30" ht="207" x14ac:dyDescent="0.25">
      <c r="A139" s="324" t="s">
        <v>723</v>
      </c>
      <c r="B139" s="324" t="s">
        <v>724</v>
      </c>
      <c r="C139" s="325">
        <v>2023</v>
      </c>
      <c r="D139" s="325" t="s">
        <v>158</v>
      </c>
      <c r="E139" s="325" t="s">
        <v>596</v>
      </c>
      <c r="F139" s="309" t="s">
        <v>100</v>
      </c>
      <c r="G139" s="329" t="s">
        <v>609</v>
      </c>
      <c r="H139" s="294" t="s">
        <v>41</v>
      </c>
      <c r="I139" s="294" t="s">
        <v>41</v>
      </c>
      <c r="J139" s="294" t="s">
        <v>41</v>
      </c>
      <c r="K139" s="294" t="s">
        <v>41</v>
      </c>
      <c r="L139" s="294" t="s">
        <v>41</v>
      </c>
      <c r="M139" s="294" t="s">
        <v>41</v>
      </c>
      <c r="N139" s="294" t="s">
        <v>41</v>
      </c>
      <c r="O139" s="294" t="s">
        <v>14</v>
      </c>
      <c r="P139" s="294" t="s">
        <v>41</v>
      </c>
      <c r="Q139" s="294" t="s">
        <v>41</v>
      </c>
      <c r="R139" s="294" t="s">
        <v>41</v>
      </c>
      <c r="S139" s="294" t="s">
        <v>41</v>
      </c>
      <c r="T139" s="294" t="s">
        <v>41</v>
      </c>
      <c r="U139" s="294" t="s">
        <v>41</v>
      </c>
      <c r="V139" s="294" t="s">
        <v>41</v>
      </c>
      <c r="W139" s="294" t="s">
        <v>41</v>
      </c>
      <c r="X139" s="312" t="s">
        <v>41</v>
      </c>
      <c r="Y139" s="294"/>
      <c r="Z139" s="343" t="s">
        <v>725</v>
      </c>
      <c r="AA139" s="339"/>
      <c r="AB139" s="339"/>
      <c r="AC139" s="351"/>
      <c r="AD139" s="339"/>
    </row>
    <row r="140" spans="1:30" ht="55.2" x14ac:dyDescent="0.25">
      <c r="A140" s="324" t="s">
        <v>726</v>
      </c>
      <c r="B140" s="324" t="s">
        <v>727</v>
      </c>
      <c r="C140" s="325">
        <v>2023</v>
      </c>
      <c r="D140" s="325" t="s">
        <v>158</v>
      </c>
      <c r="E140" s="325" t="s">
        <v>596</v>
      </c>
      <c r="F140" s="309" t="s">
        <v>122</v>
      </c>
      <c r="G140" s="329" t="s">
        <v>728</v>
      </c>
      <c r="H140" s="294" t="s">
        <v>41</v>
      </c>
      <c r="I140" s="294" t="s">
        <v>41</v>
      </c>
      <c r="J140" s="294" t="s">
        <v>41</v>
      </c>
      <c r="K140" s="294" t="s">
        <v>10</v>
      </c>
      <c r="L140" s="294" t="s">
        <v>41</v>
      </c>
      <c r="M140" s="294" t="s">
        <v>41</v>
      </c>
      <c r="N140" s="294" t="s">
        <v>41</v>
      </c>
      <c r="O140" s="294" t="s">
        <v>41</v>
      </c>
      <c r="P140" s="294" t="s">
        <v>41</v>
      </c>
      <c r="Q140" s="294" t="s">
        <v>41</v>
      </c>
      <c r="R140" s="294" t="s">
        <v>41</v>
      </c>
      <c r="S140" s="294" t="s">
        <v>41</v>
      </c>
      <c r="T140" s="294" t="s">
        <v>41</v>
      </c>
      <c r="U140" s="294" t="s">
        <v>41</v>
      </c>
      <c r="V140" s="294" t="s">
        <v>41</v>
      </c>
      <c r="W140" s="294" t="s">
        <v>41</v>
      </c>
      <c r="X140" s="312" t="s">
        <v>41</v>
      </c>
      <c r="Y140" s="294"/>
      <c r="Z140" s="316" t="s">
        <v>729</v>
      </c>
      <c r="AA140" s="339"/>
      <c r="AB140" s="339"/>
      <c r="AC140" s="351"/>
      <c r="AD140" s="339"/>
    </row>
    <row r="141" spans="1:30" ht="124.2" x14ac:dyDescent="0.25">
      <c r="A141" s="324" t="s">
        <v>573</v>
      </c>
      <c r="B141" s="324" t="s">
        <v>730</v>
      </c>
      <c r="C141" s="325">
        <v>2023</v>
      </c>
      <c r="D141" s="325" t="s">
        <v>158</v>
      </c>
      <c r="E141" s="325" t="s">
        <v>442</v>
      </c>
      <c r="F141" s="309" t="s">
        <v>107</v>
      </c>
      <c r="G141" s="329" t="s">
        <v>575</v>
      </c>
      <c r="H141" s="294" t="s">
        <v>41</v>
      </c>
      <c r="I141" s="294" t="s">
        <v>41</v>
      </c>
      <c r="J141" s="294" t="s">
        <v>41</v>
      </c>
      <c r="K141" s="294" t="s">
        <v>10</v>
      </c>
      <c r="L141" s="294" t="s">
        <v>41</v>
      </c>
      <c r="M141" s="294" t="s">
        <v>41</v>
      </c>
      <c r="N141" s="294" t="s">
        <v>41</v>
      </c>
      <c r="O141" s="294" t="s">
        <v>41</v>
      </c>
      <c r="P141" s="294" t="s">
        <v>41</v>
      </c>
      <c r="Q141" s="294" t="s">
        <v>41</v>
      </c>
      <c r="R141" s="294" t="s">
        <v>41</v>
      </c>
      <c r="S141" s="294" t="s">
        <v>41</v>
      </c>
      <c r="T141" s="294" t="s">
        <v>41</v>
      </c>
      <c r="U141" s="294" t="s">
        <v>41</v>
      </c>
      <c r="V141" s="294" t="s">
        <v>41</v>
      </c>
      <c r="W141" s="294" t="s">
        <v>41</v>
      </c>
      <c r="X141" s="312" t="s">
        <v>41</v>
      </c>
      <c r="Y141" s="294"/>
      <c r="Z141" s="343" t="s">
        <v>731</v>
      </c>
      <c r="AA141" s="339"/>
      <c r="AB141" s="339"/>
      <c r="AC141" s="351"/>
      <c r="AD141" s="339"/>
    </row>
    <row r="142" spans="1:30" ht="41.4" x14ac:dyDescent="0.25">
      <c r="A142" s="324" t="s">
        <v>556</v>
      </c>
      <c r="B142" s="324" t="s">
        <v>732</v>
      </c>
      <c r="C142" s="325">
        <v>2023</v>
      </c>
      <c r="D142" s="325" t="s">
        <v>733</v>
      </c>
      <c r="E142" s="325" t="s">
        <v>558</v>
      </c>
      <c r="F142" s="309" t="s">
        <v>107</v>
      </c>
      <c r="G142" s="329" t="s">
        <v>559</v>
      </c>
      <c r="H142" s="294" t="s">
        <v>41</v>
      </c>
      <c r="I142" s="294" t="s">
        <v>41</v>
      </c>
      <c r="J142" s="294" t="s">
        <v>9</v>
      </c>
      <c r="K142" s="294" t="s">
        <v>10</v>
      </c>
      <c r="L142" s="294" t="s">
        <v>41</v>
      </c>
      <c r="M142" s="294" t="s">
        <v>41</v>
      </c>
      <c r="N142" s="294" t="s">
        <v>41</v>
      </c>
      <c r="O142" s="294" t="s">
        <v>41</v>
      </c>
      <c r="P142" s="294" t="s">
        <v>41</v>
      </c>
      <c r="Q142" s="294" t="s">
        <v>41</v>
      </c>
      <c r="R142" s="294" t="s">
        <v>41</v>
      </c>
      <c r="S142" s="294" t="s">
        <v>41</v>
      </c>
      <c r="T142" s="294" t="s">
        <v>41</v>
      </c>
      <c r="U142" s="294" t="s">
        <v>41</v>
      </c>
      <c r="V142" s="294" t="s">
        <v>41</v>
      </c>
      <c r="W142" s="294" t="s">
        <v>41</v>
      </c>
      <c r="X142" s="312" t="s">
        <v>41</v>
      </c>
      <c r="Y142" s="294"/>
      <c r="Z142" s="343" t="s">
        <v>734</v>
      </c>
      <c r="AA142" s="339"/>
      <c r="AB142" s="339"/>
      <c r="AC142" s="351"/>
      <c r="AD142" s="339"/>
    </row>
    <row r="143" spans="1:30" ht="55.2" x14ac:dyDescent="0.25">
      <c r="A143" s="324" t="s">
        <v>735</v>
      </c>
      <c r="B143" s="324" t="s">
        <v>736</v>
      </c>
      <c r="C143" s="325">
        <v>2023</v>
      </c>
      <c r="D143" s="325" t="s">
        <v>737</v>
      </c>
      <c r="E143" s="325" t="s">
        <v>738</v>
      </c>
      <c r="F143" s="309" t="s">
        <v>122</v>
      </c>
      <c r="G143" s="329" t="s">
        <v>739</v>
      </c>
      <c r="H143" s="294" t="s">
        <v>41</v>
      </c>
      <c r="I143" s="294" t="s">
        <v>41</v>
      </c>
      <c r="J143" s="294" t="s">
        <v>41</v>
      </c>
      <c r="K143" s="294" t="s">
        <v>41</v>
      </c>
      <c r="L143" s="294" t="s">
        <v>41</v>
      </c>
      <c r="M143" s="294" t="s">
        <v>41</v>
      </c>
      <c r="N143" s="294" t="s">
        <v>41</v>
      </c>
      <c r="O143" s="294" t="s">
        <v>41</v>
      </c>
      <c r="P143" s="294" t="s">
        <v>41</v>
      </c>
      <c r="Q143" s="294" t="s">
        <v>41</v>
      </c>
      <c r="R143" s="294" t="s">
        <v>41</v>
      </c>
      <c r="S143" s="294" t="s">
        <v>41</v>
      </c>
      <c r="T143" s="294" t="s">
        <v>41</v>
      </c>
      <c r="U143" s="294" t="s">
        <v>41</v>
      </c>
      <c r="V143" s="294" t="s">
        <v>41</v>
      </c>
      <c r="W143" s="294" t="s">
        <v>41</v>
      </c>
      <c r="X143" s="312" t="s">
        <v>23</v>
      </c>
      <c r="Y143" s="294"/>
      <c r="Z143" s="343" t="s">
        <v>740</v>
      </c>
      <c r="AA143" s="339"/>
      <c r="AB143" s="339"/>
      <c r="AC143" s="351"/>
      <c r="AD143" s="339"/>
    </row>
    <row r="144" spans="1:30" ht="110.4" x14ac:dyDescent="0.25">
      <c r="A144" s="324" t="s">
        <v>741</v>
      </c>
      <c r="B144" s="324" t="s">
        <v>742</v>
      </c>
      <c r="C144" s="325">
        <v>2023</v>
      </c>
      <c r="D144" s="325" t="s">
        <v>158</v>
      </c>
      <c r="E144" s="325" t="s">
        <v>717</v>
      </c>
      <c r="F144" s="309" t="s">
        <v>128</v>
      </c>
      <c r="G144" s="329" t="s">
        <v>743</v>
      </c>
      <c r="H144" s="294" t="s">
        <v>41</v>
      </c>
      <c r="I144" s="294" t="s">
        <v>41</v>
      </c>
      <c r="J144" s="294" t="s">
        <v>41</v>
      </c>
      <c r="K144" s="294" t="s">
        <v>41</v>
      </c>
      <c r="L144" s="294" t="s">
        <v>41</v>
      </c>
      <c r="M144" s="294" t="s">
        <v>41</v>
      </c>
      <c r="N144" s="294" t="s">
        <v>41</v>
      </c>
      <c r="O144" s="294" t="s">
        <v>41</v>
      </c>
      <c r="P144" s="294" t="s">
        <v>15</v>
      </c>
      <c r="Q144" s="294" t="s">
        <v>41</v>
      </c>
      <c r="R144" s="294" t="s">
        <v>41</v>
      </c>
      <c r="S144" s="294" t="s">
        <v>41</v>
      </c>
      <c r="T144" s="294" t="s">
        <v>41</v>
      </c>
      <c r="U144" s="294" t="s">
        <v>41</v>
      </c>
      <c r="V144" s="294" t="s">
        <v>41</v>
      </c>
      <c r="W144" s="294" t="s">
        <v>41</v>
      </c>
      <c r="X144" s="312" t="s">
        <v>41</v>
      </c>
      <c r="Y144" s="294"/>
      <c r="Z144" s="343" t="s">
        <v>744</v>
      </c>
      <c r="AA144" s="339"/>
      <c r="AB144" s="339"/>
      <c r="AC144" s="351"/>
      <c r="AD144" s="339"/>
    </row>
    <row r="145" spans="1:30" ht="69" x14ac:dyDescent="0.25">
      <c r="A145" s="324" t="s">
        <v>745</v>
      </c>
      <c r="B145" s="324" t="s">
        <v>746</v>
      </c>
      <c r="C145" s="325">
        <v>2023</v>
      </c>
      <c r="D145" s="325" t="s">
        <v>158</v>
      </c>
      <c r="E145" s="325" t="s">
        <v>747</v>
      </c>
      <c r="F145" s="309" t="s">
        <v>281</v>
      </c>
      <c r="G145" s="329" t="s">
        <v>748</v>
      </c>
      <c r="H145" s="294" t="s">
        <v>41</v>
      </c>
      <c r="I145" s="294" t="s">
        <v>41</v>
      </c>
      <c r="J145" s="294" t="s">
        <v>41</v>
      </c>
      <c r="K145" s="294" t="s">
        <v>10</v>
      </c>
      <c r="L145" s="294" t="s">
        <v>41</v>
      </c>
      <c r="M145" s="294" t="s">
        <v>41</v>
      </c>
      <c r="N145" s="294" t="s">
        <v>41</v>
      </c>
      <c r="O145" s="294" t="s">
        <v>41</v>
      </c>
      <c r="P145" s="294" t="s">
        <v>41</v>
      </c>
      <c r="Q145" s="294" t="s">
        <v>16</v>
      </c>
      <c r="R145" s="294" t="s">
        <v>41</v>
      </c>
      <c r="S145" s="294" t="s">
        <v>41</v>
      </c>
      <c r="T145" s="294" t="s">
        <v>41</v>
      </c>
      <c r="U145" s="294" t="s">
        <v>41</v>
      </c>
      <c r="V145" s="294" t="s">
        <v>41</v>
      </c>
      <c r="W145" s="294" t="s">
        <v>41</v>
      </c>
      <c r="X145" s="312" t="s">
        <v>41</v>
      </c>
      <c r="Y145" s="294"/>
      <c r="Z145" s="343" t="s">
        <v>749</v>
      </c>
      <c r="AA145" s="339"/>
      <c r="AB145" s="339"/>
      <c r="AC145" s="351"/>
      <c r="AD145" s="339"/>
    </row>
    <row r="146" spans="1:30" ht="96.6" x14ac:dyDescent="0.25">
      <c r="A146" s="324" t="s">
        <v>750</v>
      </c>
      <c r="B146" s="324" t="s">
        <v>751</v>
      </c>
      <c r="C146" s="325">
        <v>2023</v>
      </c>
      <c r="D146" s="325" t="s">
        <v>158</v>
      </c>
      <c r="E146" s="325" t="s">
        <v>747</v>
      </c>
      <c r="F146" s="309" t="s">
        <v>100</v>
      </c>
      <c r="G146" s="329" t="s">
        <v>752</v>
      </c>
      <c r="H146" s="294" t="s">
        <v>41</v>
      </c>
      <c r="I146" s="294" t="s">
        <v>41</v>
      </c>
      <c r="J146" s="294" t="s">
        <v>41</v>
      </c>
      <c r="K146" s="294" t="s">
        <v>10</v>
      </c>
      <c r="L146" s="294" t="s">
        <v>41</v>
      </c>
      <c r="M146" s="294" t="s">
        <v>41</v>
      </c>
      <c r="N146" s="294" t="s">
        <v>41</v>
      </c>
      <c r="O146" s="294" t="s">
        <v>41</v>
      </c>
      <c r="P146" s="294" t="s">
        <v>41</v>
      </c>
      <c r="Q146" s="294" t="s">
        <v>41</v>
      </c>
      <c r="R146" s="294" t="s">
        <v>41</v>
      </c>
      <c r="S146" s="294" t="s">
        <v>41</v>
      </c>
      <c r="T146" s="294" t="s">
        <v>41</v>
      </c>
      <c r="U146" s="294" t="s">
        <v>41</v>
      </c>
      <c r="V146" s="294" t="s">
        <v>41</v>
      </c>
      <c r="W146" s="294" t="s">
        <v>41</v>
      </c>
      <c r="X146" s="312" t="s">
        <v>41</v>
      </c>
      <c r="Y146" s="294"/>
      <c r="Z146" s="343" t="s">
        <v>753</v>
      </c>
      <c r="AA146" s="339"/>
      <c r="AB146" s="339"/>
      <c r="AC146" s="351"/>
      <c r="AD146" s="339"/>
    </row>
    <row r="147" spans="1:30" ht="124.2" x14ac:dyDescent="0.25">
      <c r="A147" s="324" t="s">
        <v>754</v>
      </c>
      <c r="B147" s="324" t="s">
        <v>755</v>
      </c>
      <c r="C147" s="325">
        <v>2023</v>
      </c>
      <c r="D147" s="325" t="s">
        <v>158</v>
      </c>
      <c r="E147" s="325" t="s">
        <v>756</v>
      </c>
      <c r="F147" s="309" t="s">
        <v>128</v>
      </c>
      <c r="G147" s="329" t="s">
        <v>757</v>
      </c>
      <c r="H147" s="294" t="s">
        <v>41</v>
      </c>
      <c r="I147" s="294" t="s">
        <v>41</v>
      </c>
      <c r="J147" s="294" t="s">
        <v>41</v>
      </c>
      <c r="K147" s="294" t="s">
        <v>41</v>
      </c>
      <c r="L147" s="294" t="s">
        <v>41</v>
      </c>
      <c r="M147" s="294" t="s">
        <v>41</v>
      </c>
      <c r="N147" s="294" t="s">
        <v>41</v>
      </c>
      <c r="O147" s="294" t="s">
        <v>14</v>
      </c>
      <c r="P147" s="294" t="s">
        <v>15</v>
      </c>
      <c r="Q147" s="294" t="s">
        <v>41</v>
      </c>
      <c r="R147" s="294" t="s">
        <v>41</v>
      </c>
      <c r="S147" s="294" t="s">
        <v>18</v>
      </c>
      <c r="T147" s="294" t="s">
        <v>41</v>
      </c>
      <c r="U147" s="294" t="s">
        <v>41</v>
      </c>
      <c r="V147" s="294" t="s">
        <v>41</v>
      </c>
      <c r="W147" s="294" t="s">
        <v>41</v>
      </c>
      <c r="X147" s="312" t="s">
        <v>41</v>
      </c>
      <c r="Y147" s="294"/>
      <c r="Z147" s="343" t="s">
        <v>758</v>
      </c>
      <c r="AA147" s="339"/>
      <c r="AB147" s="339"/>
      <c r="AC147" s="351"/>
      <c r="AD147" s="339"/>
    </row>
    <row r="148" spans="1:30" ht="110.4" x14ac:dyDescent="0.25">
      <c r="A148" s="324" t="s">
        <v>759</v>
      </c>
      <c r="B148" s="324" t="s">
        <v>760</v>
      </c>
      <c r="C148" s="325">
        <v>2023</v>
      </c>
      <c r="D148" s="325" t="s">
        <v>158</v>
      </c>
      <c r="E148" s="325" t="s">
        <v>761</v>
      </c>
      <c r="F148" s="309" t="s">
        <v>134</v>
      </c>
      <c r="G148" s="329" t="s">
        <v>762</v>
      </c>
      <c r="H148" s="294" t="s">
        <v>41</v>
      </c>
      <c r="I148" s="294" t="s">
        <v>8</v>
      </c>
      <c r="J148" s="294" t="s">
        <v>41</v>
      </c>
      <c r="K148" s="294" t="s">
        <v>41</v>
      </c>
      <c r="L148" s="294" t="s">
        <v>41</v>
      </c>
      <c r="M148" s="294" t="s">
        <v>41</v>
      </c>
      <c r="N148" s="294" t="s">
        <v>41</v>
      </c>
      <c r="O148" s="294" t="s">
        <v>41</v>
      </c>
      <c r="P148" s="294" t="s">
        <v>41</v>
      </c>
      <c r="Q148" s="294" t="s">
        <v>41</v>
      </c>
      <c r="R148" s="294" t="s">
        <v>41</v>
      </c>
      <c r="S148" s="294" t="s">
        <v>18</v>
      </c>
      <c r="T148" s="294" t="s">
        <v>41</v>
      </c>
      <c r="U148" s="294" t="s">
        <v>41</v>
      </c>
      <c r="V148" s="294" t="s">
        <v>41</v>
      </c>
      <c r="W148" s="294" t="s">
        <v>41</v>
      </c>
      <c r="X148" s="312" t="s">
        <v>41</v>
      </c>
      <c r="Y148" s="294"/>
      <c r="Z148" s="343" t="s">
        <v>763</v>
      </c>
      <c r="AA148" s="339"/>
      <c r="AB148" s="339"/>
      <c r="AC148" s="351"/>
      <c r="AD148" s="339"/>
    </row>
    <row r="149" spans="1:30" ht="138" x14ac:dyDescent="0.25">
      <c r="A149" s="324" t="s">
        <v>764</v>
      </c>
      <c r="B149" s="324" t="s">
        <v>765</v>
      </c>
      <c r="C149" s="325">
        <v>2023</v>
      </c>
      <c r="D149" s="325" t="s">
        <v>650</v>
      </c>
      <c r="E149" s="325" t="s">
        <v>184</v>
      </c>
      <c r="F149" s="309" t="s">
        <v>122</v>
      </c>
      <c r="G149" s="329" t="s">
        <v>766</v>
      </c>
      <c r="H149" s="294" t="s">
        <v>41</v>
      </c>
      <c r="I149" s="294" t="s">
        <v>41</v>
      </c>
      <c r="J149" s="294" t="s">
        <v>41</v>
      </c>
      <c r="K149" s="294" t="s">
        <v>41</v>
      </c>
      <c r="L149" s="294" t="s">
        <v>41</v>
      </c>
      <c r="M149" s="294" t="s">
        <v>41</v>
      </c>
      <c r="N149" s="294" t="s">
        <v>41</v>
      </c>
      <c r="O149" s="294" t="s">
        <v>41</v>
      </c>
      <c r="P149" s="294" t="s">
        <v>41</v>
      </c>
      <c r="Q149" s="294" t="s">
        <v>16</v>
      </c>
      <c r="R149" s="294" t="s">
        <v>41</v>
      </c>
      <c r="S149" s="294" t="s">
        <v>41</v>
      </c>
      <c r="T149" s="294" t="s">
        <v>41</v>
      </c>
      <c r="U149" s="294" t="s">
        <v>41</v>
      </c>
      <c r="V149" s="294" t="s">
        <v>41</v>
      </c>
      <c r="W149" s="294" t="s">
        <v>41</v>
      </c>
      <c r="X149" s="312" t="s">
        <v>41</v>
      </c>
      <c r="Y149" s="294"/>
      <c r="Z149" s="343" t="s">
        <v>767</v>
      </c>
      <c r="AA149" s="339"/>
      <c r="AB149" s="339"/>
      <c r="AC149" s="351"/>
      <c r="AD149" s="339"/>
    </row>
    <row r="150" spans="1:30" ht="82.8" x14ac:dyDescent="0.25">
      <c r="A150" s="324" t="s">
        <v>768</v>
      </c>
      <c r="B150" s="324" t="s">
        <v>769</v>
      </c>
      <c r="C150" s="325">
        <v>2023</v>
      </c>
      <c r="D150" s="325" t="s">
        <v>525</v>
      </c>
      <c r="E150" s="325" t="s">
        <v>770</v>
      </c>
      <c r="F150" s="309" t="s">
        <v>281</v>
      </c>
      <c r="G150" s="329" t="s">
        <v>771</v>
      </c>
      <c r="H150" s="294" t="s">
        <v>41</v>
      </c>
      <c r="I150" s="294" t="s">
        <v>41</v>
      </c>
      <c r="J150" s="294" t="s">
        <v>41</v>
      </c>
      <c r="K150" s="294" t="s">
        <v>41</v>
      </c>
      <c r="L150" s="294" t="s">
        <v>11</v>
      </c>
      <c r="M150" s="294" t="s">
        <v>41</v>
      </c>
      <c r="N150" s="294" t="s">
        <v>41</v>
      </c>
      <c r="O150" s="294" t="s">
        <v>14</v>
      </c>
      <c r="P150" s="294" t="s">
        <v>41</v>
      </c>
      <c r="Q150" s="294" t="s">
        <v>16</v>
      </c>
      <c r="R150" s="294" t="s">
        <v>41</v>
      </c>
      <c r="S150" s="294" t="s">
        <v>41</v>
      </c>
      <c r="T150" s="294" t="s">
        <v>41</v>
      </c>
      <c r="U150" s="294" t="s">
        <v>41</v>
      </c>
      <c r="V150" s="294" t="s">
        <v>41</v>
      </c>
      <c r="W150" s="294" t="s">
        <v>41</v>
      </c>
      <c r="X150" s="312" t="s">
        <v>41</v>
      </c>
      <c r="Y150" s="294"/>
      <c r="Z150" s="343" t="s">
        <v>772</v>
      </c>
      <c r="AA150" s="339"/>
      <c r="AB150" s="339"/>
      <c r="AC150" s="351"/>
      <c r="AD150" s="339"/>
    </row>
    <row r="151" spans="1:30" ht="96.6" x14ac:dyDescent="0.25">
      <c r="A151" s="324" t="s">
        <v>773</v>
      </c>
      <c r="B151" s="324" t="s">
        <v>774</v>
      </c>
      <c r="C151" s="325">
        <v>2023</v>
      </c>
      <c r="D151" s="325" t="s">
        <v>775</v>
      </c>
      <c r="E151" s="325" t="s">
        <v>776</v>
      </c>
      <c r="F151" s="309" t="s">
        <v>134</v>
      </c>
      <c r="G151" s="329" t="s">
        <v>777</v>
      </c>
      <c r="H151" s="294" t="s">
        <v>41</v>
      </c>
      <c r="I151" s="294" t="s">
        <v>41</v>
      </c>
      <c r="J151" s="294" t="s">
        <v>41</v>
      </c>
      <c r="K151" s="294" t="s">
        <v>41</v>
      </c>
      <c r="L151" s="294" t="s">
        <v>41</v>
      </c>
      <c r="M151" s="294" t="s">
        <v>41</v>
      </c>
      <c r="N151" s="294" t="s">
        <v>41</v>
      </c>
      <c r="O151" s="294" t="s">
        <v>41</v>
      </c>
      <c r="P151" s="294" t="s">
        <v>15</v>
      </c>
      <c r="Q151" s="294" t="s">
        <v>41</v>
      </c>
      <c r="R151" s="294" t="s">
        <v>41</v>
      </c>
      <c r="S151" s="294" t="s">
        <v>41</v>
      </c>
      <c r="T151" s="294" t="s">
        <v>41</v>
      </c>
      <c r="U151" s="294" t="s">
        <v>41</v>
      </c>
      <c r="V151" s="294" t="s">
        <v>41</v>
      </c>
      <c r="W151" s="294" t="s">
        <v>41</v>
      </c>
      <c r="X151" s="312" t="s">
        <v>23</v>
      </c>
      <c r="Y151" s="294"/>
      <c r="Z151" s="343" t="s">
        <v>778</v>
      </c>
      <c r="AA151" s="339"/>
      <c r="AB151" s="339"/>
      <c r="AC151" s="351"/>
      <c r="AD151" s="339"/>
    </row>
    <row r="152" spans="1:30" ht="151.80000000000001" x14ac:dyDescent="0.25">
      <c r="A152" s="324" t="s">
        <v>779</v>
      </c>
      <c r="B152" s="324" t="s">
        <v>780</v>
      </c>
      <c r="C152" s="325">
        <v>2023</v>
      </c>
      <c r="D152" s="325" t="s">
        <v>623</v>
      </c>
      <c r="E152" s="325" t="s">
        <v>200</v>
      </c>
      <c r="F152" s="309" t="s">
        <v>107</v>
      </c>
      <c r="G152" s="329" t="s">
        <v>781</v>
      </c>
      <c r="H152" s="294" t="s">
        <v>41</v>
      </c>
      <c r="I152" s="294" t="s">
        <v>41</v>
      </c>
      <c r="J152" s="294" t="s">
        <v>41</v>
      </c>
      <c r="K152" s="294" t="s">
        <v>10</v>
      </c>
      <c r="L152" s="294" t="s">
        <v>41</v>
      </c>
      <c r="M152" s="294" t="s">
        <v>41</v>
      </c>
      <c r="N152" s="294" t="s">
        <v>41</v>
      </c>
      <c r="O152" s="294" t="s">
        <v>41</v>
      </c>
      <c r="P152" s="294" t="s">
        <v>41</v>
      </c>
      <c r="Q152" s="294" t="s">
        <v>41</v>
      </c>
      <c r="R152" s="294" t="s">
        <v>41</v>
      </c>
      <c r="S152" s="294" t="s">
        <v>41</v>
      </c>
      <c r="T152" s="294" t="s">
        <v>19</v>
      </c>
      <c r="U152" s="294" t="s">
        <v>41</v>
      </c>
      <c r="V152" s="294" t="s">
        <v>21</v>
      </c>
      <c r="W152" s="294" t="s">
        <v>41</v>
      </c>
      <c r="X152" s="312" t="s">
        <v>23</v>
      </c>
      <c r="Y152" s="294"/>
      <c r="Z152" s="343" t="s">
        <v>782</v>
      </c>
      <c r="AA152" s="339"/>
      <c r="AB152" s="339"/>
      <c r="AC152" s="351"/>
      <c r="AD152" s="339"/>
    </row>
    <row r="153" spans="1:30" ht="96.6" x14ac:dyDescent="0.25">
      <c r="A153" s="324" t="s">
        <v>783</v>
      </c>
      <c r="B153" s="324" t="s">
        <v>784</v>
      </c>
      <c r="C153" s="325">
        <v>2023</v>
      </c>
      <c r="D153" s="325" t="s">
        <v>158</v>
      </c>
      <c r="E153" s="325" t="s">
        <v>785</v>
      </c>
      <c r="F153" s="309" t="s">
        <v>122</v>
      </c>
      <c r="G153" s="329" t="s">
        <v>786</v>
      </c>
      <c r="H153" s="294" t="s">
        <v>41</v>
      </c>
      <c r="I153" s="294" t="s">
        <v>41</v>
      </c>
      <c r="J153" s="294" t="s">
        <v>41</v>
      </c>
      <c r="K153" s="294" t="s">
        <v>41</v>
      </c>
      <c r="L153" s="294" t="s">
        <v>41</v>
      </c>
      <c r="M153" s="294" t="s">
        <v>41</v>
      </c>
      <c r="N153" s="294" t="s">
        <v>41</v>
      </c>
      <c r="O153" s="294" t="s">
        <v>14</v>
      </c>
      <c r="P153" s="294" t="s">
        <v>41</v>
      </c>
      <c r="Q153" s="294" t="s">
        <v>41</v>
      </c>
      <c r="R153" s="294" t="s">
        <v>41</v>
      </c>
      <c r="S153" s="294" t="s">
        <v>41</v>
      </c>
      <c r="T153" s="294" t="s">
        <v>41</v>
      </c>
      <c r="U153" s="294" t="s">
        <v>41</v>
      </c>
      <c r="V153" s="294" t="s">
        <v>41</v>
      </c>
      <c r="W153" s="294" t="s">
        <v>41</v>
      </c>
      <c r="X153" s="312" t="s">
        <v>41</v>
      </c>
      <c r="Y153" s="294"/>
      <c r="Z153" s="343" t="s">
        <v>787</v>
      </c>
      <c r="AA153" s="339"/>
      <c r="AB153" s="339"/>
      <c r="AC153" s="351"/>
      <c r="AD153" s="339"/>
    </row>
    <row r="154" spans="1:30" ht="151.80000000000001" x14ac:dyDescent="0.25">
      <c r="A154" s="324" t="s">
        <v>788</v>
      </c>
      <c r="B154" s="324" t="s">
        <v>789</v>
      </c>
      <c r="C154" s="325">
        <v>2023</v>
      </c>
      <c r="D154" s="325" t="s">
        <v>158</v>
      </c>
      <c r="E154" s="325" t="s">
        <v>717</v>
      </c>
      <c r="F154" s="309" t="s">
        <v>128</v>
      </c>
      <c r="G154" s="329" t="s">
        <v>790</v>
      </c>
      <c r="H154" s="336" t="s">
        <v>41</v>
      </c>
      <c r="I154" s="338" t="s">
        <v>41</v>
      </c>
      <c r="J154" s="338" t="s">
        <v>41</v>
      </c>
      <c r="K154" s="338" t="s">
        <v>10</v>
      </c>
      <c r="L154" s="338" t="s">
        <v>41</v>
      </c>
      <c r="M154" s="338" t="s">
        <v>41</v>
      </c>
      <c r="N154" s="338" t="s">
        <v>41</v>
      </c>
      <c r="O154" s="338" t="s">
        <v>41</v>
      </c>
      <c r="P154" s="338" t="s">
        <v>15</v>
      </c>
      <c r="Q154" s="338" t="s">
        <v>41</v>
      </c>
      <c r="R154" s="338" t="s">
        <v>41</v>
      </c>
      <c r="S154" s="338" t="s">
        <v>41</v>
      </c>
      <c r="T154" s="338" t="s">
        <v>41</v>
      </c>
      <c r="U154" s="338" t="s">
        <v>41</v>
      </c>
      <c r="V154" s="338" t="s">
        <v>41</v>
      </c>
      <c r="W154" s="338" t="s">
        <v>41</v>
      </c>
      <c r="X154" s="336" t="s">
        <v>41</v>
      </c>
      <c r="Y154" s="294"/>
      <c r="Z154" s="343" t="s">
        <v>791</v>
      </c>
      <c r="AA154" s="339"/>
      <c r="AB154" s="339"/>
      <c r="AC154" s="351"/>
      <c r="AD154" s="339"/>
    </row>
    <row r="155" spans="1:30" ht="138" x14ac:dyDescent="0.25">
      <c r="A155" s="324" t="s">
        <v>792</v>
      </c>
      <c r="B155" s="324" t="s">
        <v>793</v>
      </c>
      <c r="C155" s="325">
        <v>2023</v>
      </c>
      <c r="D155" s="325" t="s">
        <v>623</v>
      </c>
      <c r="E155" s="325" t="s">
        <v>184</v>
      </c>
      <c r="F155" s="309" t="s">
        <v>122</v>
      </c>
      <c r="G155" s="329" t="s">
        <v>794</v>
      </c>
      <c r="H155" s="336" t="s">
        <v>41</v>
      </c>
      <c r="I155" s="338" t="s">
        <v>41</v>
      </c>
      <c r="J155" s="338" t="s">
        <v>41</v>
      </c>
      <c r="K155" s="338" t="s">
        <v>41</v>
      </c>
      <c r="L155" s="338" t="s">
        <v>41</v>
      </c>
      <c r="M155" s="338" t="s">
        <v>41</v>
      </c>
      <c r="N155" s="338" t="s">
        <v>41</v>
      </c>
      <c r="O155" s="338" t="s">
        <v>41</v>
      </c>
      <c r="P155" s="338" t="s">
        <v>41</v>
      </c>
      <c r="Q155" s="338" t="s">
        <v>41</v>
      </c>
      <c r="R155" s="338" t="s">
        <v>41</v>
      </c>
      <c r="S155" s="338" t="s">
        <v>41</v>
      </c>
      <c r="T155" s="338" t="s">
        <v>41</v>
      </c>
      <c r="U155" s="338" t="s">
        <v>41</v>
      </c>
      <c r="V155" s="338" t="s">
        <v>41</v>
      </c>
      <c r="W155" s="338" t="s">
        <v>41</v>
      </c>
      <c r="X155" s="336" t="s">
        <v>23</v>
      </c>
      <c r="Y155" s="294"/>
      <c r="Z155" s="343" t="s">
        <v>795</v>
      </c>
      <c r="AA155" s="339"/>
      <c r="AB155" s="339"/>
      <c r="AC155" s="351"/>
      <c r="AD155" s="339"/>
    </row>
    <row r="156" spans="1:30" ht="124.2" x14ac:dyDescent="0.25">
      <c r="A156" s="324" t="s">
        <v>796</v>
      </c>
      <c r="B156" s="324" t="s">
        <v>797</v>
      </c>
      <c r="C156" s="325">
        <v>2023</v>
      </c>
      <c r="D156" s="325" t="s">
        <v>158</v>
      </c>
      <c r="E156" s="325" t="s">
        <v>798</v>
      </c>
      <c r="F156" s="309" t="s">
        <v>122</v>
      </c>
      <c r="G156" s="329" t="s">
        <v>799</v>
      </c>
      <c r="H156" s="336" t="s">
        <v>41</v>
      </c>
      <c r="I156" s="338" t="s">
        <v>41</v>
      </c>
      <c r="J156" s="338" t="s">
        <v>41</v>
      </c>
      <c r="K156" s="338" t="s">
        <v>10</v>
      </c>
      <c r="L156" s="338" t="s">
        <v>41</v>
      </c>
      <c r="M156" s="338" t="s">
        <v>41</v>
      </c>
      <c r="N156" s="338" t="s">
        <v>41</v>
      </c>
      <c r="O156" s="338" t="s">
        <v>41</v>
      </c>
      <c r="P156" s="338" t="s">
        <v>41</v>
      </c>
      <c r="Q156" s="338" t="s">
        <v>41</v>
      </c>
      <c r="R156" s="338" t="s">
        <v>41</v>
      </c>
      <c r="S156" s="338" t="s">
        <v>41</v>
      </c>
      <c r="T156" s="338" t="s">
        <v>41</v>
      </c>
      <c r="U156" s="338" t="s">
        <v>41</v>
      </c>
      <c r="V156" s="338" t="s">
        <v>41</v>
      </c>
      <c r="W156" s="338" t="s">
        <v>41</v>
      </c>
      <c r="X156" s="336" t="s">
        <v>41</v>
      </c>
      <c r="Y156" s="294"/>
      <c r="Z156" s="343" t="s">
        <v>800</v>
      </c>
      <c r="AA156" s="339"/>
      <c r="AB156" s="339"/>
      <c r="AC156" s="351"/>
      <c r="AD156" s="339"/>
    </row>
    <row r="157" spans="1:30" ht="41.4" x14ac:dyDescent="0.25">
      <c r="A157" s="324" t="s">
        <v>801</v>
      </c>
      <c r="B157" s="324" t="s">
        <v>802</v>
      </c>
      <c r="C157" s="325">
        <v>2023</v>
      </c>
      <c r="D157" s="325" t="s">
        <v>158</v>
      </c>
      <c r="E157" s="325" t="s">
        <v>761</v>
      </c>
      <c r="F157" s="309" t="s">
        <v>107</v>
      </c>
      <c r="G157" s="329" t="s">
        <v>803</v>
      </c>
      <c r="H157" s="336" t="s">
        <v>41</v>
      </c>
      <c r="I157" s="338"/>
      <c r="J157" s="338" t="s">
        <v>41</v>
      </c>
      <c r="K157" s="338" t="s">
        <v>10</v>
      </c>
      <c r="L157" s="338" t="s">
        <v>41</v>
      </c>
      <c r="M157" s="338" t="s">
        <v>41</v>
      </c>
      <c r="N157" s="338" t="s">
        <v>41</v>
      </c>
      <c r="O157" s="338" t="s">
        <v>41</v>
      </c>
      <c r="P157" s="338" t="s">
        <v>41</v>
      </c>
      <c r="Q157" s="338" t="s">
        <v>41</v>
      </c>
      <c r="R157" s="338" t="s">
        <v>41</v>
      </c>
      <c r="S157" s="338" t="s">
        <v>41</v>
      </c>
      <c r="T157" s="338" t="s">
        <v>41</v>
      </c>
      <c r="U157" s="338" t="s">
        <v>41</v>
      </c>
      <c r="V157" s="338" t="s">
        <v>41</v>
      </c>
      <c r="W157" s="338" t="s">
        <v>41</v>
      </c>
      <c r="X157" s="336" t="s">
        <v>41</v>
      </c>
      <c r="Y157" s="294"/>
      <c r="Z157" s="343" t="s">
        <v>804</v>
      </c>
      <c r="AA157" s="339"/>
      <c r="AB157" s="339"/>
      <c r="AC157" s="351"/>
      <c r="AD157" s="339"/>
    </row>
    <row r="158" spans="1:30" ht="96.6" x14ac:dyDescent="0.25">
      <c r="A158" s="324" t="s">
        <v>805</v>
      </c>
      <c r="B158" s="324" t="s">
        <v>806</v>
      </c>
      <c r="C158" s="325">
        <v>2024</v>
      </c>
      <c r="D158" s="325" t="s">
        <v>184</v>
      </c>
      <c r="E158" s="325" t="s">
        <v>226</v>
      </c>
      <c r="F158" s="309" t="s">
        <v>100</v>
      </c>
      <c r="G158" s="329" t="s">
        <v>807</v>
      </c>
      <c r="H158" s="294" t="s">
        <v>41</v>
      </c>
      <c r="I158" s="294" t="s">
        <v>41</v>
      </c>
      <c r="J158" s="294" t="s">
        <v>41</v>
      </c>
      <c r="K158" s="294" t="s">
        <v>41</v>
      </c>
      <c r="L158" s="294" t="s">
        <v>11</v>
      </c>
      <c r="M158" s="294" t="s">
        <v>41</v>
      </c>
      <c r="N158" s="294" t="s">
        <v>41</v>
      </c>
      <c r="O158" s="294" t="s">
        <v>41</v>
      </c>
      <c r="P158" s="294" t="s">
        <v>41</v>
      </c>
      <c r="Q158" s="294" t="s">
        <v>41</v>
      </c>
      <c r="R158" s="294" t="s">
        <v>41</v>
      </c>
      <c r="S158" s="294" t="s">
        <v>41</v>
      </c>
      <c r="T158" s="294" t="s">
        <v>41</v>
      </c>
      <c r="U158" s="294" t="s">
        <v>41</v>
      </c>
      <c r="V158" s="294" t="s">
        <v>41</v>
      </c>
      <c r="W158" s="294" t="s">
        <v>41</v>
      </c>
      <c r="X158" s="312" t="s">
        <v>41</v>
      </c>
      <c r="Y158" s="294"/>
      <c r="Z158" s="343" t="s">
        <v>808</v>
      </c>
      <c r="AA158" s="339"/>
      <c r="AB158" s="339"/>
      <c r="AC158" s="351"/>
      <c r="AD158" s="339"/>
    </row>
    <row r="159" spans="1:30" ht="151.80000000000001" x14ac:dyDescent="0.25">
      <c r="A159" s="324" t="s">
        <v>809</v>
      </c>
      <c r="B159" s="324" t="s">
        <v>810</v>
      </c>
      <c r="C159" s="325">
        <v>2024</v>
      </c>
      <c r="D159" s="325" t="s">
        <v>184</v>
      </c>
      <c r="E159" s="325" t="s">
        <v>811</v>
      </c>
      <c r="F159" s="309" t="s">
        <v>107</v>
      </c>
      <c r="G159" s="329" t="s">
        <v>812</v>
      </c>
      <c r="H159" s="294" t="s">
        <v>41</v>
      </c>
      <c r="I159" s="294" t="s">
        <v>41</v>
      </c>
      <c r="J159" s="294" t="s">
        <v>41</v>
      </c>
      <c r="K159" s="294" t="s">
        <v>41</v>
      </c>
      <c r="L159" s="294" t="s">
        <v>41</v>
      </c>
      <c r="M159" s="294" t="s">
        <v>41</v>
      </c>
      <c r="N159" s="294" t="s">
        <v>41</v>
      </c>
      <c r="O159" s="294" t="s">
        <v>41</v>
      </c>
      <c r="P159" s="294" t="s">
        <v>41</v>
      </c>
      <c r="Q159" s="294" t="s">
        <v>41</v>
      </c>
      <c r="R159" s="294" t="s">
        <v>17</v>
      </c>
      <c r="S159" s="294" t="s">
        <v>41</v>
      </c>
      <c r="T159" s="294" t="s">
        <v>41</v>
      </c>
      <c r="U159" s="294" t="s">
        <v>41</v>
      </c>
      <c r="V159" s="294" t="s">
        <v>41</v>
      </c>
      <c r="W159" s="294" t="s">
        <v>22</v>
      </c>
      <c r="X159" s="312" t="s">
        <v>41</v>
      </c>
      <c r="Y159" s="294"/>
      <c r="Z159" s="343" t="s">
        <v>813</v>
      </c>
      <c r="AA159" s="339"/>
      <c r="AB159" s="339"/>
      <c r="AC159" s="351"/>
      <c r="AD159" s="339"/>
    </row>
    <row r="160" spans="1:30" ht="96.6" x14ac:dyDescent="0.25">
      <c r="A160" s="324" t="s">
        <v>814</v>
      </c>
      <c r="B160" s="324" t="s">
        <v>815</v>
      </c>
      <c r="C160" s="325">
        <v>2024</v>
      </c>
      <c r="D160" s="325" t="s">
        <v>184</v>
      </c>
      <c r="E160" s="325" t="s">
        <v>300</v>
      </c>
      <c r="F160" s="309" t="s">
        <v>100</v>
      </c>
      <c r="G160" s="329" t="s">
        <v>816</v>
      </c>
      <c r="H160" s="294" t="s">
        <v>41</v>
      </c>
      <c r="I160" s="294" t="s">
        <v>41</v>
      </c>
      <c r="J160" s="294" t="s">
        <v>41</v>
      </c>
      <c r="K160" s="294" t="s">
        <v>10</v>
      </c>
      <c r="L160" s="294" t="s">
        <v>41</v>
      </c>
      <c r="M160" s="294" t="s">
        <v>41</v>
      </c>
      <c r="N160" s="294" t="s">
        <v>41</v>
      </c>
      <c r="O160" s="294" t="s">
        <v>41</v>
      </c>
      <c r="P160" s="294" t="s">
        <v>41</v>
      </c>
      <c r="Q160" s="294" t="s">
        <v>41</v>
      </c>
      <c r="R160" s="294" t="s">
        <v>41</v>
      </c>
      <c r="S160" s="294" t="s">
        <v>41</v>
      </c>
      <c r="T160" s="294" t="s">
        <v>41</v>
      </c>
      <c r="U160" s="294" t="s">
        <v>41</v>
      </c>
      <c r="V160" s="294" t="s">
        <v>41</v>
      </c>
      <c r="W160" s="294" t="s">
        <v>41</v>
      </c>
      <c r="X160" s="312" t="s">
        <v>41</v>
      </c>
      <c r="Y160" s="294"/>
      <c r="Z160" s="343" t="s">
        <v>817</v>
      </c>
      <c r="AA160" s="339"/>
      <c r="AB160" s="339"/>
      <c r="AC160" s="351"/>
      <c r="AD160" s="339"/>
    </row>
    <row r="161" spans="1:30" ht="165.6" x14ac:dyDescent="0.25">
      <c r="A161" s="324" t="s">
        <v>818</v>
      </c>
      <c r="B161" s="324" t="s">
        <v>819</v>
      </c>
      <c r="C161" s="325">
        <v>2024</v>
      </c>
      <c r="D161" s="325" t="s">
        <v>184</v>
      </c>
      <c r="E161" s="325" t="s">
        <v>503</v>
      </c>
      <c r="F161" s="309" t="s">
        <v>122</v>
      </c>
      <c r="G161" s="329" t="s">
        <v>820</v>
      </c>
      <c r="H161" s="294" t="s">
        <v>41</v>
      </c>
      <c r="I161" s="294" t="s">
        <v>41</v>
      </c>
      <c r="J161" s="294" t="s">
        <v>41</v>
      </c>
      <c r="K161" s="294" t="s">
        <v>10</v>
      </c>
      <c r="L161" s="294" t="s">
        <v>41</v>
      </c>
      <c r="M161" s="294" t="s">
        <v>41</v>
      </c>
      <c r="N161" s="294" t="s">
        <v>41</v>
      </c>
      <c r="O161" s="294" t="s">
        <v>41</v>
      </c>
      <c r="P161" s="294" t="s">
        <v>41</v>
      </c>
      <c r="Q161" s="294" t="s">
        <v>41</v>
      </c>
      <c r="R161" s="294" t="s">
        <v>17</v>
      </c>
      <c r="S161" s="294" t="s">
        <v>18</v>
      </c>
      <c r="T161" s="294" t="s">
        <v>19</v>
      </c>
      <c r="U161" s="294" t="s">
        <v>41</v>
      </c>
      <c r="V161" s="294" t="s">
        <v>41</v>
      </c>
      <c r="W161" s="294" t="s">
        <v>41</v>
      </c>
      <c r="X161" s="312" t="s">
        <v>41</v>
      </c>
      <c r="Y161" s="294"/>
      <c r="Z161" s="343" t="s">
        <v>821</v>
      </c>
      <c r="AA161" s="339"/>
      <c r="AB161" s="339"/>
      <c r="AC161" s="351"/>
      <c r="AD161" s="339"/>
    </row>
    <row r="162" spans="1:30" ht="69" x14ac:dyDescent="0.25">
      <c r="A162" s="324" t="s">
        <v>822</v>
      </c>
      <c r="B162" s="324" t="s">
        <v>823</v>
      </c>
      <c r="C162" s="325">
        <v>2024</v>
      </c>
      <c r="D162" s="325" t="s">
        <v>184</v>
      </c>
      <c r="E162" s="325" t="s">
        <v>503</v>
      </c>
      <c r="F162" s="309" t="s">
        <v>122</v>
      </c>
      <c r="G162" s="329" t="s">
        <v>824</v>
      </c>
      <c r="H162" s="294" t="s">
        <v>41</v>
      </c>
      <c r="I162" s="294" t="s">
        <v>41</v>
      </c>
      <c r="J162" s="294" t="s">
        <v>41</v>
      </c>
      <c r="K162" s="294" t="s">
        <v>10</v>
      </c>
      <c r="L162" s="294" t="s">
        <v>41</v>
      </c>
      <c r="M162" s="294" t="s">
        <v>41</v>
      </c>
      <c r="N162" s="294" t="s">
        <v>41</v>
      </c>
      <c r="O162" s="294" t="s">
        <v>41</v>
      </c>
      <c r="P162" s="294" t="s">
        <v>41</v>
      </c>
      <c r="Q162" s="294" t="s">
        <v>41</v>
      </c>
      <c r="R162" s="294" t="s">
        <v>41</v>
      </c>
      <c r="S162" s="294" t="s">
        <v>41</v>
      </c>
      <c r="T162" s="294" t="s">
        <v>41</v>
      </c>
      <c r="U162" s="294" t="s">
        <v>41</v>
      </c>
      <c r="V162" s="294" t="s">
        <v>41</v>
      </c>
      <c r="W162" s="294" t="s">
        <v>41</v>
      </c>
      <c r="X162" s="312" t="s">
        <v>41</v>
      </c>
      <c r="Y162" s="294"/>
      <c r="Z162" s="343" t="s">
        <v>825</v>
      </c>
      <c r="AA162" s="339"/>
      <c r="AB162" s="339"/>
      <c r="AC162" s="351"/>
      <c r="AD162" s="339"/>
    </row>
    <row r="163" spans="1:30" ht="124.2" x14ac:dyDescent="0.25">
      <c r="A163" s="324" t="s">
        <v>826</v>
      </c>
      <c r="B163" s="324" t="s">
        <v>827</v>
      </c>
      <c r="C163" s="325">
        <v>2024</v>
      </c>
      <c r="D163" s="325" t="s">
        <v>184</v>
      </c>
      <c r="E163" s="325" t="s">
        <v>633</v>
      </c>
      <c r="F163" s="309" t="s">
        <v>122</v>
      </c>
      <c r="G163" s="329" t="s">
        <v>828</v>
      </c>
      <c r="H163" s="294" t="s">
        <v>41</v>
      </c>
      <c r="I163" s="294" t="s">
        <v>41</v>
      </c>
      <c r="J163" s="294" t="s">
        <v>9</v>
      </c>
      <c r="K163" s="294" t="s">
        <v>41</v>
      </c>
      <c r="L163" s="294" t="s">
        <v>41</v>
      </c>
      <c r="M163" s="294" t="s">
        <v>41</v>
      </c>
      <c r="N163" s="294" t="s">
        <v>41</v>
      </c>
      <c r="O163" s="294" t="s">
        <v>41</v>
      </c>
      <c r="P163" s="294" t="s">
        <v>41</v>
      </c>
      <c r="Q163" s="294" t="s">
        <v>41</v>
      </c>
      <c r="R163" s="294" t="s">
        <v>41</v>
      </c>
      <c r="S163" s="294" t="s">
        <v>41</v>
      </c>
      <c r="T163" s="294" t="s">
        <v>41</v>
      </c>
      <c r="U163" s="294" t="s">
        <v>41</v>
      </c>
      <c r="V163" s="294" t="s">
        <v>41</v>
      </c>
      <c r="W163" s="294" t="s">
        <v>41</v>
      </c>
      <c r="X163" s="312" t="s">
        <v>41</v>
      </c>
      <c r="Y163" s="294"/>
      <c r="Z163" s="343" t="s">
        <v>829</v>
      </c>
      <c r="AA163" s="339"/>
      <c r="AB163" s="339"/>
      <c r="AC163" s="351"/>
      <c r="AD163" s="339"/>
    </row>
    <row r="164" spans="1:30" ht="82.8" x14ac:dyDescent="0.25">
      <c r="A164" s="324" t="s">
        <v>830</v>
      </c>
      <c r="B164" s="324" t="s">
        <v>831</v>
      </c>
      <c r="C164" s="325">
        <v>2024</v>
      </c>
      <c r="D164" s="325" t="s">
        <v>525</v>
      </c>
      <c r="E164" s="325" t="s">
        <v>184</v>
      </c>
      <c r="F164" s="309" t="s">
        <v>122</v>
      </c>
      <c r="G164" s="329" t="s">
        <v>832</v>
      </c>
      <c r="H164" s="336" t="s">
        <v>41</v>
      </c>
      <c r="I164" s="338" t="s">
        <v>41</v>
      </c>
      <c r="J164" s="338" t="s">
        <v>41</v>
      </c>
      <c r="K164" s="338" t="s">
        <v>41</v>
      </c>
      <c r="L164" s="338" t="s">
        <v>41</v>
      </c>
      <c r="M164" s="338" t="s">
        <v>41</v>
      </c>
      <c r="N164" s="338" t="s">
        <v>41</v>
      </c>
      <c r="O164" s="338" t="s">
        <v>41</v>
      </c>
      <c r="P164" s="338" t="s">
        <v>41</v>
      </c>
      <c r="Q164" s="338" t="s">
        <v>41</v>
      </c>
      <c r="R164" s="338" t="s">
        <v>17</v>
      </c>
      <c r="S164" s="338" t="s">
        <v>41</v>
      </c>
      <c r="T164" s="338" t="s">
        <v>41</v>
      </c>
      <c r="U164" s="338" t="s">
        <v>41</v>
      </c>
      <c r="V164" s="338" t="s">
        <v>41</v>
      </c>
      <c r="W164" s="338" t="s">
        <v>41</v>
      </c>
      <c r="X164" s="336" t="s">
        <v>41</v>
      </c>
      <c r="Y164" s="294"/>
      <c r="Z164" s="343" t="s">
        <v>833</v>
      </c>
      <c r="AA164" s="339"/>
      <c r="AB164" s="339"/>
      <c r="AC164" s="351"/>
      <c r="AD164" s="339"/>
    </row>
    <row r="165" spans="1:30" ht="69" x14ac:dyDescent="0.25">
      <c r="A165" s="324" t="s">
        <v>834</v>
      </c>
      <c r="B165" s="324" t="s">
        <v>835</v>
      </c>
      <c r="C165" s="325">
        <v>2024</v>
      </c>
      <c r="D165" s="325" t="s">
        <v>158</v>
      </c>
      <c r="E165" s="325" t="s">
        <v>836</v>
      </c>
      <c r="F165" s="309" t="s">
        <v>122</v>
      </c>
      <c r="G165" s="329" t="s">
        <v>837</v>
      </c>
      <c r="H165" s="336" t="s">
        <v>41</v>
      </c>
      <c r="I165" s="338" t="s">
        <v>8</v>
      </c>
      <c r="J165" s="338" t="s">
        <v>41</v>
      </c>
      <c r="K165" s="338" t="s">
        <v>41</v>
      </c>
      <c r="L165" s="338" t="s">
        <v>41</v>
      </c>
      <c r="M165" s="338" t="s">
        <v>41</v>
      </c>
      <c r="N165" s="338" t="s">
        <v>41</v>
      </c>
      <c r="O165" s="338" t="s">
        <v>41</v>
      </c>
      <c r="P165" s="338" t="s">
        <v>41</v>
      </c>
      <c r="Q165" s="338" t="s">
        <v>41</v>
      </c>
      <c r="R165" s="338" t="s">
        <v>41</v>
      </c>
      <c r="S165" s="338" t="s">
        <v>41</v>
      </c>
      <c r="T165" s="338" t="s">
        <v>41</v>
      </c>
      <c r="U165" s="338" t="s">
        <v>41</v>
      </c>
      <c r="V165" s="338" t="s">
        <v>41</v>
      </c>
      <c r="W165" s="338" t="s">
        <v>41</v>
      </c>
      <c r="X165" s="336" t="s">
        <v>41</v>
      </c>
      <c r="Y165" s="294"/>
      <c r="Z165" s="343" t="s">
        <v>838</v>
      </c>
      <c r="AA165" s="339"/>
      <c r="AB165" s="339"/>
      <c r="AC165" s="351"/>
      <c r="AD165" s="339"/>
    </row>
    <row r="166" spans="1:30" ht="55.2" x14ac:dyDescent="0.25">
      <c r="A166" s="324" t="s">
        <v>839</v>
      </c>
      <c r="B166" s="324" t="s">
        <v>840</v>
      </c>
      <c r="C166" s="325">
        <v>2024</v>
      </c>
      <c r="D166" s="325" t="s">
        <v>841</v>
      </c>
      <c r="E166" s="325" t="s">
        <v>596</v>
      </c>
      <c r="F166" s="309" t="s">
        <v>122</v>
      </c>
      <c r="G166" s="329" t="s">
        <v>842</v>
      </c>
      <c r="H166" s="336" t="s">
        <v>41</v>
      </c>
      <c r="I166" s="338" t="s">
        <v>41</v>
      </c>
      <c r="J166" s="338" t="s">
        <v>41</v>
      </c>
      <c r="K166" s="338" t="s">
        <v>41</v>
      </c>
      <c r="L166" s="338" t="s">
        <v>41</v>
      </c>
      <c r="M166" s="338" t="s">
        <v>41</v>
      </c>
      <c r="N166" s="338" t="s">
        <v>41</v>
      </c>
      <c r="O166" s="338" t="s">
        <v>41</v>
      </c>
      <c r="P166" s="338" t="s">
        <v>41</v>
      </c>
      <c r="Q166" s="338" t="s">
        <v>41</v>
      </c>
      <c r="R166" s="338" t="s">
        <v>41</v>
      </c>
      <c r="S166" s="338" t="s">
        <v>18</v>
      </c>
      <c r="T166" s="338" t="s">
        <v>41</v>
      </c>
      <c r="U166" s="338" t="s">
        <v>41</v>
      </c>
      <c r="V166" s="338" t="s">
        <v>41</v>
      </c>
      <c r="W166" s="338" t="s">
        <v>41</v>
      </c>
      <c r="X166" s="336" t="s">
        <v>41</v>
      </c>
      <c r="Y166" s="294"/>
      <c r="Z166" s="343" t="s">
        <v>843</v>
      </c>
      <c r="AA166" s="339"/>
      <c r="AB166" s="339"/>
      <c r="AC166" s="351"/>
      <c r="AD166" s="339"/>
    </row>
    <row r="167" spans="1:30" ht="55.2" x14ac:dyDescent="0.25">
      <c r="A167" s="324" t="s">
        <v>844</v>
      </c>
      <c r="B167" s="324" t="s">
        <v>845</v>
      </c>
      <c r="C167" s="325">
        <v>2024</v>
      </c>
      <c r="D167" s="325" t="s">
        <v>158</v>
      </c>
      <c r="E167" s="325" t="s">
        <v>846</v>
      </c>
      <c r="F167" s="309" t="s">
        <v>122</v>
      </c>
      <c r="G167" s="329" t="s">
        <v>847</v>
      </c>
      <c r="H167" s="336" t="s">
        <v>41</v>
      </c>
      <c r="I167" s="338" t="s">
        <v>41</v>
      </c>
      <c r="J167" s="338" t="s">
        <v>9</v>
      </c>
      <c r="K167" s="338" t="s">
        <v>41</v>
      </c>
      <c r="L167" s="338" t="s">
        <v>41</v>
      </c>
      <c r="M167" s="338" t="s">
        <v>41</v>
      </c>
      <c r="N167" s="338" t="s">
        <v>41</v>
      </c>
      <c r="O167" s="338" t="s">
        <v>41</v>
      </c>
      <c r="P167" s="338" t="s">
        <v>41</v>
      </c>
      <c r="Q167" s="338" t="s">
        <v>41</v>
      </c>
      <c r="R167" s="338" t="s">
        <v>41</v>
      </c>
      <c r="S167" s="338" t="s">
        <v>41</v>
      </c>
      <c r="T167" s="338" t="s">
        <v>41</v>
      </c>
      <c r="U167" s="338" t="s">
        <v>41</v>
      </c>
      <c r="V167" s="338" t="s">
        <v>41</v>
      </c>
      <c r="W167" s="338" t="s">
        <v>41</v>
      </c>
      <c r="X167" s="336" t="s">
        <v>41</v>
      </c>
      <c r="Y167" s="294"/>
      <c r="Z167" s="343" t="s">
        <v>848</v>
      </c>
      <c r="AA167" s="339"/>
      <c r="AB167" s="339"/>
      <c r="AC167" s="351"/>
      <c r="AD167" s="339"/>
    </row>
    <row r="168" spans="1:30" ht="124.2" x14ac:dyDescent="0.25">
      <c r="A168" s="324" t="s">
        <v>849</v>
      </c>
      <c r="B168" s="324" t="s">
        <v>850</v>
      </c>
      <c r="C168" s="325">
        <v>2024</v>
      </c>
      <c r="D168" s="325" t="s">
        <v>158</v>
      </c>
      <c r="E168" s="325" t="s">
        <v>633</v>
      </c>
      <c r="F168" s="309" t="s">
        <v>122</v>
      </c>
      <c r="G168" s="329" t="s">
        <v>851</v>
      </c>
      <c r="H168" s="336" t="s">
        <v>41</v>
      </c>
      <c r="I168" s="338" t="s">
        <v>41</v>
      </c>
      <c r="J168" s="338" t="s">
        <v>9</v>
      </c>
      <c r="K168" s="338" t="s">
        <v>41</v>
      </c>
      <c r="L168" s="338" t="s">
        <v>41</v>
      </c>
      <c r="M168" s="338" t="s">
        <v>41</v>
      </c>
      <c r="N168" s="338" t="s">
        <v>41</v>
      </c>
      <c r="O168" s="338" t="s">
        <v>41</v>
      </c>
      <c r="P168" s="338" t="s">
        <v>41</v>
      </c>
      <c r="Q168" s="338" t="s">
        <v>41</v>
      </c>
      <c r="R168" s="338" t="s">
        <v>41</v>
      </c>
      <c r="S168" s="338" t="s">
        <v>41</v>
      </c>
      <c r="T168" s="338" t="s">
        <v>41</v>
      </c>
      <c r="U168" s="338" t="s">
        <v>41</v>
      </c>
      <c r="V168" s="338" t="s">
        <v>41</v>
      </c>
      <c r="W168" s="338" t="s">
        <v>41</v>
      </c>
      <c r="X168" s="336" t="s">
        <v>41</v>
      </c>
      <c r="Y168" s="294"/>
      <c r="Z168" s="343" t="s">
        <v>852</v>
      </c>
      <c r="AA168" s="339"/>
      <c r="AB168" s="339"/>
      <c r="AC168" s="351"/>
      <c r="AD168" s="339"/>
    </row>
    <row r="169" spans="1:30" ht="55.2" x14ac:dyDescent="0.25">
      <c r="A169" s="324" t="s">
        <v>853</v>
      </c>
      <c r="B169" s="324" t="s">
        <v>854</v>
      </c>
      <c r="C169" s="325">
        <v>2024</v>
      </c>
      <c r="D169" s="325" t="s">
        <v>855</v>
      </c>
      <c r="E169" s="325" t="s">
        <v>442</v>
      </c>
      <c r="F169" s="309" t="s">
        <v>122</v>
      </c>
      <c r="G169" s="329" t="s">
        <v>856</v>
      </c>
      <c r="H169" s="294" t="s">
        <v>41</v>
      </c>
      <c r="I169" s="294" t="s">
        <v>41</v>
      </c>
      <c r="J169" s="294" t="s">
        <v>41</v>
      </c>
      <c r="K169" s="294" t="s">
        <v>41</v>
      </c>
      <c r="L169" s="294" t="s">
        <v>41</v>
      </c>
      <c r="M169" s="294" t="s">
        <v>41</v>
      </c>
      <c r="N169" s="294" t="s">
        <v>41</v>
      </c>
      <c r="O169" s="294" t="s">
        <v>41</v>
      </c>
      <c r="P169" s="294" t="s">
        <v>41</v>
      </c>
      <c r="Q169" s="294" t="s">
        <v>41</v>
      </c>
      <c r="R169" s="294" t="s">
        <v>41</v>
      </c>
      <c r="S169" s="294" t="s">
        <v>41</v>
      </c>
      <c r="T169" s="294" t="s">
        <v>41</v>
      </c>
      <c r="U169" s="294" t="s">
        <v>41</v>
      </c>
      <c r="V169" s="294" t="s">
        <v>41</v>
      </c>
      <c r="W169" s="294" t="s">
        <v>22</v>
      </c>
      <c r="X169" s="312" t="s">
        <v>41</v>
      </c>
      <c r="Y169" s="294"/>
      <c r="Z169" s="343" t="s">
        <v>857</v>
      </c>
      <c r="AA169" s="339"/>
      <c r="AB169" s="339"/>
      <c r="AC169" s="351"/>
      <c r="AD169" s="339"/>
    </row>
    <row r="170" spans="1:30" ht="82.8" x14ac:dyDescent="0.25">
      <c r="A170" s="324" t="s">
        <v>858</v>
      </c>
      <c r="B170" s="324" t="s">
        <v>859</v>
      </c>
      <c r="C170" s="325">
        <v>2024</v>
      </c>
      <c r="D170" s="325" t="s">
        <v>158</v>
      </c>
      <c r="E170" s="325" t="s">
        <v>442</v>
      </c>
      <c r="F170" s="309" t="s">
        <v>122</v>
      </c>
      <c r="G170" s="329" t="s">
        <v>860</v>
      </c>
      <c r="H170" s="336" t="s">
        <v>41</v>
      </c>
      <c r="I170" s="338" t="s">
        <v>41</v>
      </c>
      <c r="J170" s="338" t="s">
        <v>41</v>
      </c>
      <c r="K170" s="338" t="s">
        <v>41</v>
      </c>
      <c r="L170" s="338" t="s">
        <v>41</v>
      </c>
      <c r="M170" s="338" t="s">
        <v>41</v>
      </c>
      <c r="N170" s="338" t="s">
        <v>41</v>
      </c>
      <c r="O170" s="338" t="s">
        <v>41</v>
      </c>
      <c r="P170" s="338" t="s">
        <v>41</v>
      </c>
      <c r="Q170" s="338" t="s">
        <v>16</v>
      </c>
      <c r="R170" s="338" t="s">
        <v>41</v>
      </c>
      <c r="S170" s="338" t="s">
        <v>41</v>
      </c>
      <c r="T170" s="338" t="s">
        <v>41</v>
      </c>
      <c r="U170" s="338" t="s">
        <v>41</v>
      </c>
      <c r="V170" s="338" t="s">
        <v>41</v>
      </c>
      <c r="W170" s="338" t="s">
        <v>22</v>
      </c>
      <c r="X170" s="336" t="s">
        <v>41</v>
      </c>
      <c r="Y170" s="294"/>
      <c r="Z170" s="343" t="s">
        <v>861</v>
      </c>
      <c r="AA170" s="339"/>
      <c r="AB170" s="339"/>
      <c r="AC170" s="351"/>
      <c r="AD170" s="339"/>
    </row>
    <row r="171" spans="1:30" ht="138" x14ac:dyDescent="0.25">
      <c r="A171" s="324" t="s">
        <v>862</v>
      </c>
      <c r="B171" s="324" t="s">
        <v>863</v>
      </c>
      <c r="C171" s="325">
        <v>2024</v>
      </c>
      <c r="D171" s="325" t="s">
        <v>158</v>
      </c>
      <c r="E171" s="325" t="s">
        <v>864</v>
      </c>
      <c r="F171" s="309" t="s">
        <v>100</v>
      </c>
      <c r="G171" s="329" t="s">
        <v>865</v>
      </c>
      <c r="H171" s="336" t="s">
        <v>41</v>
      </c>
      <c r="I171" s="338" t="s">
        <v>41</v>
      </c>
      <c r="J171" s="338" t="s">
        <v>41</v>
      </c>
      <c r="K171" s="338" t="s">
        <v>41</v>
      </c>
      <c r="L171" s="338" t="s">
        <v>41</v>
      </c>
      <c r="M171" s="338" t="s">
        <v>41</v>
      </c>
      <c r="N171" s="338" t="s">
        <v>41</v>
      </c>
      <c r="O171" s="338" t="s">
        <v>41</v>
      </c>
      <c r="P171" s="338" t="s">
        <v>41</v>
      </c>
      <c r="Q171" s="338" t="s">
        <v>41</v>
      </c>
      <c r="R171" s="338" t="s">
        <v>41</v>
      </c>
      <c r="S171" s="338" t="s">
        <v>41</v>
      </c>
      <c r="T171" s="338" t="s">
        <v>41</v>
      </c>
      <c r="U171" s="338" t="s">
        <v>41</v>
      </c>
      <c r="V171" s="338" t="s">
        <v>41</v>
      </c>
      <c r="W171" s="338" t="s">
        <v>22</v>
      </c>
      <c r="X171" s="336" t="s">
        <v>41</v>
      </c>
      <c r="Y171" s="294"/>
      <c r="Z171" s="343" t="s">
        <v>866</v>
      </c>
      <c r="AA171" s="339"/>
      <c r="AB171" s="339"/>
      <c r="AC171" s="351"/>
      <c r="AD171" s="339"/>
    </row>
    <row r="172" spans="1:30" ht="55.2" x14ac:dyDescent="0.25">
      <c r="A172" s="324" t="s">
        <v>867</v>
      </c>
      <c r="B172" s="324" t="s">
        <v>868</v>
      </c>
      <c r="C172" s="325">
        <v>2024</v>
      </c>
      <c r="D172" s="325" t="s">
        <v>158</v>
      </c>
      <c r="E172" s="325" t="s">
        <v>503</v>
      </c>
      <c r="F172" s="309" t="s">
        <v>122</v>
      </c>
      <c r="G172" s="329" t="s">
        <v>869</v>
      </c>
      <c r="H172" s="336" t="s">
        <v>41</v>
      </c>
      <c r="I172" s="338" t="s">
        <v>41</v>
      </c>
      <c r="J172" s="338" t="s">
        <v>41</v>
      </c>
      <c r="K172" s="338" t="s">
        <v>41</v>
      </c>
      <c r="L172" s="338" t="s">
        <v>41</v>
      </c>
      <c r="M172" s="338" t="s">
        <v>41</v>
      </c>
      <c r="N172" s="338" t="s">
        <v>41</v>
      </c>
      <c r="O172" s="338" t="s">
        <v>41</v>
      </c>
      <c r="P172" s="338" t="s">
        <v>41</v>
      </c>
      <c r="Q172" s="338" t="s">
        <v>41</v>
      </c>
      <c r="R172" s="338" t="s">
        <v>41</v>
      </c>
      <c r="S172" s="338" t="s">
        <v>41</v>
      </c>
      <c r="T172" s="338" t="s">
        <v>19</v>
      </c>
      <c r="U172" s="338" t="s">
        <v>41</v>
      </c>
      <c r="V172" s="338" t="s">
        <v>41</v>
      </c>
      <c r="W172" s="338" t="s">
        <v>41</v>
      </c>
      <c r="X172" s="336" t="s">
        <v>41</v>
      </c>
      <c r="Y172" s="294"/>
      <c r="Z172" s="343" t="s">
        <v>870</v>
      </c>
      <c r="AA172" s="339"/>
      <c r="AB172" s="339"/>
      <c r="AC172" s="351"/>
      <c r="AD172" s="339"/>
    </row>
    <row r="173" spans="1:30" ht="82.8" x14ac:dyDescent="0.25">
      <c r="A173" s="324" t="s">
        <v>871</v>
      </c>
      <c r="B173" s="324" t="s">
        <v>872</v>
      </c>
      <c r="C173" s="325">
        <v>2024</v>
      </c>
      <c r="D173" s="325" t="s">
        <v>158</v>
      </c>
      <c r="E173" s="325" t="s">
        <v>873</v>
      </c>
      <c r="F173" s="309" t="s">
        <v>122</v>
      </c>
      <c r="G173" s="329" t="s">
        <v>874</v>
      </c>
      <c r="H173" s="336" t="s">
        <v>41</v>
      </c>
      <c r="I173" s="338"/>
      <c r="J173" s="338"/>
      <c r="K173" s="338"/>
      <c r="L173" s="338"/>
      <c r="M173" s="338"/>
      <c r="N173" s="338"/>
      <c r="O173" s="338"/>
      <c r="P173" s="338"/>
      <c r="Q173" s="338"/>
      <c r="R173" s="338"/>
      <c r="S173" s="338"/>
      <c r="T173" s="338"/>
      <c r="U173" s="338"/>
      <c r="V173" s="338"/>
      <c r="W173" s="338"/>
      <c r="X173" s="336"/>
      <c r="Y173" s="294"/>
      <c r="Z173" s="343" t="s">
        <v>875</v>
      </c>
      <c r="AA173" s="339"/>
      <c r="AB173" s="339"/>
      <c r="AC173" s="351"/>
      <c r="AD173" s="339"/>
    </row>
    <row r="174" spans="1:30" ht="55.2" x14ac:dyDescent="0.25">
      <c r="A174" s="324" t="s">
        <v>876</v>
      </c>
      <c r="B174" s="324" t="s">
        <v>877</v>
      </c>
      <c r="C174" s="325">
        <v>2024</v>
      </c>
      <c r="D174" s="325" t="s">
        <v>158</v>
      </c>
      <c r="E174" s="325" t="s">
        <v>761</v>
      </c>
      <c r="F174" s="309" t="s">
        <v>122</v>
      </c>
      <c r="G174" s="329" t="s">
        <v>878</v>
      </c>
      <c r="H174" s="336" t="s">
        <v>41</v>
      </c>
      <c r="I174" s="338" t="s">
        <v>41</v>
      </c>
      <c r="J174" s="338" t="s">
        <v>41</v>
      </c>
      <c r="K174" s="338" t="s">
        <v>41</v>
      </c>
      <c r="L174" s="338" t="s">
        <v>41</v>
      </c>
      <c r="M174" s="338" t="s">
        <v>41</v>
      </c>
      <c r="N174" s="338" t="s">
        <v>41</v>
      </c>
      <c r="O174" s="338" t="s">
        <v>14</v>
      </c>
      <c r="P174" s="338" t="s">
        <v>41</v>
      </c>
      <c r="Q174" s="338" t="s">
        <v>41</v>
      </c>
      <c r="R174" s="338" t="s">
        <v>41</v>
      </c>
      <c r="S174" s="338" t="s">
        <v>41</v>
      </c>
      <c r="T174" s="338" t="s">
        <v>41</v>
      </c>
      <c r="U174" s="338" t="s">
        <v>41</v>
      </c>
      <c r="V174" s="338" t="s">
        <v>41</v>
      </c>
      <c r="W174" s="338" t="s">
        <v>41</v>
      </c>
      <c r="X174" s="336" t="s">
        <v>41</v>
      </c>
      <c r="Y174" s="294"/>
      <c r="Z174" s="343" t="s">
        <v>879</v>
      </c>
      <c r="AA174" s="339"/>
      <c r="AB174" s="339"/>
      <c r="AC174" s="351"/>
      <c r="AD174" s="339"/>
    </row>
    <row r="175" spans="1:30" ht="82.8" x14ac:dyDescent="0.25">
      <c r="A175" s="324" t="s">
        <v>880</v>
      </c>
      <c r="B175" s="324" t="s">
        <v>881</v>
      </c>
      <c r="C175" s="325">
        <v>2024</v>
      </c>
      <c r="D175" s="325" t="s">
        <v>158</v>
      </c>
      <c r="E175" s="325" t="s">
        <v>882</v>
      </c>
      <c r="F175" s="309" t="s">
        <v>100</v>
      </c>
      <c r="G175" s="329" t="s">
        <v>883</v>
      </c>
      <c r="H175" s="334" t="s">
        <v>41</v>
      </c>
      <c r="I175" s="334" t="s">
        <v>41</v>
      </c>
      <c r="J175" s="334" t="s">
        <v>41</v>
      </c>
      <c r="K175" s="334" t="s">
        <v>41</v>
      </c>
      <c r="L175" s="334" t="s">
        <v>41</v>
      </c>
      <c r="M175" s="334" t="s">
        <v>41</v>
      </c>
      <c r="N175" s="334" t="s">
        <v>41</v>
      </c>
      <c r="O175" s="334" t="s">
        <v>14</v>
      </c>
      <c r="P175" s="334" t="s">
        <v>41</v>
      </c>
      <c r="Q175" s="334" t="s">
        <v>41</v>
      </c>
      <c r="R175" s="334" t="s">
        <v>41</v>
      </c>
      <c r="S175" s="334" t="s">
        <v>41</v>
      </c>
      <c r="T175" s="334" t="s">
        <v>41</v>
      </c>
      <c r="U175" s="334" t="s">
        <v>41</v>
      </c>
      <c r="V175" s="334" t="s">
        <v>41</v>
      </c>
      <c r="W175" s="334" t="s">
        <v>41</v>
      </c>
      <c r="X175" s="335" t="s">
        <v>41</v>
      </c>
      <c r="Y175" s="334"/>
      <c r="Z175" s="348" t="s">
        <v>884</v>
      </c>
      <c r="AA175" s="339"/>
      <c r="AB175" s="339"/>
      <c r="AC175" s="351"/>
      <c r="AD175" s="339"/>
    </row>
    <row r="176" spans="1:30" ht="69" x14ac:dyDescent="0.25">
      <c r="A176" s="324" t="s">
        <v>885</v>
      </c>
      <c r="B176" s="324" t="s">
        <v>886</v>
      </c>
      <c r="C176" s="325">
        <v>2024</v>
      </c>
      <c r="D176" s="325" t="s">
        <v>158</v>
      </c>
      <c r="E176" s="325" t="s">
        <v>798</v>
      </c>
      <c r="F176" s="309" t="s">
        <v>122</v>
      </c>
      <c r="G176" s="329" t="s">
        <v>887</v>
      </c>
      <c r="H176" s="334" t="s">
        <v>41</v>
      </c>
      <c r="I176" s="334" t="s">
        <v>41</v>
      </c>
      <c r="J176" s="334" t="s">
        <v>41</v>
      </c>
      <c r="K176" s="334" t="s">
        <v>41</v>
      </c>
      <c r="L176" s="334" t="s">
        <v>41</v>
      </c>
      <c r="M176" s="334" t="s">
        <v>41</v>
      </c>
      <c r="N176" s="334" t="s">
        <v>41</v>
      </c>
      <c r="O176" s="334" t="s">
        <v>14</v>
      </c>
      <c r="P176" s="334" t="s">
        <v>41</v>
      </c>
      <c r="Q176" s="334" t="s">
        <v>41</v>
      </c>
      <c r="R176" s="334" t="s">
        <v>41</v>
      </c>
      <c r="S176" s="334" t="s">
        <v>41</v>
      </c>
      <c r="T176" s="334" t="s">
        <v>41</v>
      </c>
      <c r="U176" s="334" t="s">
        <v>41</v>
      </c>
      <c r="V176" s="334" t="s">
        <v>41</v>
      </c>
      <c r="W176" s="334" t="s">
        <v>41</v>
      </c>
      <c r="X176" s="335" t="s">
        <v>41</v>
      </c>
      <c r="Y176" s="334"/>
      <c r="Z176" s="348" t="s">
        <v>888</v>
      </c>
      <c r="AA176" s="339"/>
      <c r="AB176" s="339"/>
      <c r="AC176" s="351"/>
      <c r="AD176" s="339"/>
    </row>
    <row r="177" spans="1:30" ht="124.2" x14ac:dyDescent="0.25">
      <c r="A177" s="324" t="s">
        <v>889</v>
      </c>
      <c r="B177" s="324" t="s">
        <v>890</v>
      </c>
      <c r="C177" s="325">
        <v>2024</v>
      </c>
      <c r="D177" s="325" t="s">
        <v>158</v>
      </c>
      <c r="E177" s="325" t="s">
        <v>891</v>
      </c>
      <c r="F177" s="309" t="s">
        <v>100</v>
      </c>
      <c r="G177" s="329" t="s">
        <v>892</v>
      </c>
      <c r="H177" s="294" t="s">
        <v>41</v>
      </c>
      <c r="I177" s="294" t="s">
        <v>41</v>
      </c>
      <c r="J177" s="294" t="s">
        <v>41</v>
      </c>
      <c r="K177" s="294" t="s">
        <v>41</v>
      </c>
      <c r="L177" s="294" t="s">
        <v>41</v>
      </c>
      <c r="M177" s="294" t="s">
        <v>41</v>
      </c>
      <c r="N177" s="294" t="s">
        <v>41</v>
      </c>
      <c r="O177" s="294" t="s">
        <v>14</v>
      </c>
      <c r="P177" s="294" t="s">
        <v>15</v>
      </c>
      <c r="Q177" s="294" t="s">
        <v>41</v>
      </c>
      <c r="R177" s="294" t="s">
        <v>41</v>
      </c>
      <c r="S177" s="294" t="s">
        <v>41</v>
      </c>
      <c r="T177" s="294" t="s">
        <v>41</v>
      </c>
      <c r="U177" s="294" t="s">
        <v>41</v>
      </c>
      <c r="V177" s="294" t="s">
        <v>41</v>
      </c>
      <c r="W177" s="294" t="s">
        <v>41</v>
      </c>
      <c r="X177" s="312" t="s">
        <v>41</v>
      </c>
      <c r="Y177" s="294"/>
      <c r="Z177" s="343" t="s">
        <v>893</v>
      </c>
      <c r="AA177" s="339"/>
      <c r="AB177" s="339"/>
      <c r="AC177" s="351"/>
      <c r="AD177" s="339"/>
    </row>
    <row r="178" spans="1:30" ht="110.4" x14ac:dyDescent="0.25">
      <c r="A178" s="324" t="s">
        <v>894</v>
      </c>
      <c r="B178" s="324" t="s">
        <v>895</v>
      </c>
      <c r="C178" s="325">
        <v>2024</v>
      </c>
      <c r="D178" s="325" t="s">
        <v>158</v>
      </c>
      <c r="E178" s="325" t="s">
        <v>785</v>
      </c>
      <c r="F178" s="309" t="s">
        <v>100</v>
      </c>
      <c r="G178" s="329" t="s">
        <v>896</v>
      </c>
      <c r="H178" s="294" t="s">
        <v>41</v>
      </c>
      <c r="I178" s="294" t="s">
        <v>41</v>
      </c>
      <c r="J178" s="294" t="s">
        <v>41</v>
      </c>
      <c r="K178" s="294" t="s">
        <v>41</v>
      </c>
      <c r="L178" s="294" t="s">
        <v>41</v>
      </c>
      <c r="M178" s="294" t="s">
        <v>41</v>
      </c>
      <c r="N178" s="294" t="s">
        <v>41</v>
      </c>
      <c r="O178" s="294" t="s">
        <v>14</v>
      </c>
      <c r="P178" s="294" t="s">
        <v>41</v>
      </c>
      <c r="Q178" s="294" t="s">
        <v>16</v>
      </c>
      <c r="R178" s="294" t="s">
        <v>41</v>
      </c>
      <c r="S178" s="294" t="s">
        <v>41</v>
      </c>
      <c r="T178" s="294" t="s">
        <v>41</v>
      </c>
      <c r="U178" s="294" t="s">
        <v>41</v>
      </c>
      <c r="V178" s="294" t="s">
        <v>41</v>
      </c>
      <c r="W178" s="294" t="s">
        <v>41</v>
      </c>
      <c r="X178" s="312" t="s">
        <v>41</v>
      </c>
      <c r="Y178" s="294"/>
      <c r="Z178" s="343" t="s">
        <v>897</v>
      </c>
      <c r="AA178" s="339"/>
      <c r="AB178" s="339"/>
      <c r="AC178" s="351"/>
      <c r="AD178" s="339"/>
    </row>
    <row r="179" spans="1:30" ht="55.2" x14ac:dyDescent="0.25">
      <c r="A179" s="324" t="s">
        <v>898</v>
      </c>
      <c r="B179" s="324" t="s">
        <v>899</v>
      </c>
      <c r="C179" s="325">
        <v>2024</v>
      </c>
      <c r="D179" s="325" t="s">
        <v>158</v>
      </c>
      <c r="E179" s="325" t="s">
        <v>900</v>
      </c>
      <c r="F179" s="309" t="s">
        <v>122</v>
      </c>
      <c r="G179" s="329" t="s">
        <v>901</v>
      </c>
      <c r="H179" s="294" t="s">
        <v>41</v>
      </c>
      <c r="I179" s="294" t="s">
        <v>41</v>
      </c>
      <c r="J179" s="294" t="s">
        <v>9</v>
      </c>
      <c r="K179" s="294" t="s">
        <v>41</v>
      </c>
      <c r="L179" s="294" t="s">
        <v>41</v>
      </c>
      <c r="M179" s="294" t="s">
        <v>41</v>
      </c>
      <c r="N179" s="294" t="s">
        <v>41</v>
      </c>
      <c r="O179" s="294" t="s">
        <v>41</v>
      </c>
      <c r="P179" s="294" t="s">
        <v>41</v>
      </c>
      <c r="Q179" s="294" t="s">
        <v>41</v>
      </c>
      <c r="R179" s="294" t="s">
        <v>41</v>
      </c>
      <c r="S179" s="294" t="s">
        <v>41</v>
      </c>
      <c r="T179" s="294" t="s">
        <v>41</v>
      </c>
      <c r="U179" s="294" t="s">
        <v>41</v>
      </c>
      <c r="V179" s="294" t="s">
        <v>41</v>
      </c>
      <c r="W179" s="294" t="s">
        <v>41</v>
      </c>
      <c r="X179" s="312" t="s">
        <v>41</v>
      </c>
      <c r="Y179" s="294"/>
      <c r="Z179" s="343" t="s">
        <v>902</v>
      </c>
      <c r="AA179" s="339"/>
      <c r="AB179" s="339"/>
      <c r="AC179" s="351"/>
      <c r="AD179" s="339"/>
    </row>
    <row r="180" spans="1:30" ht="110.4" x14ac:dyDescent="0.25">
      <c r="A180" s="324" t="s">
        <v>903</v>
      </c>
      <c r="B180" s="324" t="s">
        <v>904</v>
      </c>
      <c r="C180" s="325">
        <v>2024</v>
      </c>
      <c r="D180" s="325" t="s">
        <v>184</v>
      </c>
      <c r="E180" s="325" t="s">
        <v>300</v>
      </c>
      <c r="F180" s="309" t="s">
        <v>100</v>
      </c>
      <c r="G180" s="329" t="s">
        <v>905</v>
      </c>
      <c r="H180" s="294" t="s">
        <v>41</v>
      </c>
      <c r="I180" s="294" t="s">
        <v>41</v>
      </c>
      <c r="J180" s="294" t="s">
        <v>41</v>
      </c>
      <c r="K180" s="294" t="s">
        <v>41</v>
      </c>
      <c r="L180" s="294" t="s">
        <v>41</v>
      </c>
      <c r="M180" s="294" t="s">
        <v>41</v>
      </c>
      <c r="N180" s="294" t="s">
        <v>41</v>
      </c>
      <c r="O180" s="294" t="s">
        <v>41</v>
      </c>
      <c r="P180" s="294" t="s">
        <v>41</v>
      </c>
      <c r="Q180" s="294" t="s">
        <v>41</v>
      </c>
      <c r="R180" s="294" t="s">
        <v>41</v>
      </c>
      <c r="S180" s="294" t="s">
        <v>41</v>
      </c>
      <c r="T180" s="294" t="s">
        <v>41</v>
      </c>
      <c r="U180" s="294" t="s">
        <v>41</v>
      </c>
      <c r="V180" s="294" t="s">
        <v>41</v>
      </c>
      <c r="W180" s="294" t="s">
        <v>41</v>
      </c>
      <c r="X180" s="312" t="s">
        <v>23</v>
      </c>
      <c r="Y180" s="294"/>
      <c r="Z180" s="343" t="s">
        <v>906</v>
      </c>
      <c r="AA180" s="339"/>
      <c r="AB180" s="339"/>
      <c r="AC180" s="351"/>
      <c r="AD180" s="339"/>
    </row>
    <row r="181" spans="1:30" ht="96.6" x14ac:dyDescent="0.25">
      <c r="A181" s="324" t="s">
        <v>907</v>
      </c>
      <c r="B181" s="324" t="s">
        <v>908</v>
      </c>
      <c r="C181" s="325">
        <v>2024</v>
      </c>
      <c r="D181" s="325" t="s">
        <v>158</v>
      </c>
      <c r="E181" s="325" t="s">
        <v>846</v>
      </c>
      <c r="F181" s="309" t="s">
        <v>122</v>
      </c>
      <c r="G181" s="329" t="s">
        <v>909</v>
      </c>
      <c r="H181" s="294" t="s">
        <v>41</v>
      </c>
      <c r="I181" s="294" t="s">
        <v>41</v>
      </c>
      <c r="J181" s="294" t="s">
        <v>9</v>
      </c>
      <c r="K181" s="294" t="s">
        <v>41</v>
      </c>
      <c r="L181" s="294" t="s">
        <v>41</v>
      </c>
      <c r="M181" s="294" t="s">
        <v>41</v>
      </c>
      <c r="N181" s="294" t="s">
        <v>41</v>
      </c>
      <c r="O181" s="294" t="s">
        <v>41</v>
      </c>
      <c r="P181" s="294" t="s">
        <v>41</v>
      </c>
      <c r="Q181" s="294" t="s">
        <v>41</v>
      </c>
      <c r="R181" s="294" t="s">
        <v>41</v>
      </c>
      <c r="S181" s="294" t="s">
        <v>41</v>
      </c>
      <c r="T181" s="294" t="s">
        <v>41</v>
      </c>
      <c r="U181" s="294" t="s">
        <v>41</v>
      </c>
      <c r="V181" s="294" t="s">
        <v>41</v>
      </c>
      <c r="W181" s="294" t="s">
        <v>41</v>
      </c>
      <c r="X181" s="312" t="s">
        <v>41</v>
      </c>
      <c r="Y181" s="294"/>
      <c r="Z181" s="352" t="s">
        <v>902</v>
      </c>
    </row>
    <row r="182" spans="1:30" ht="55.2" x14ac:dyDescent="0.25">
      <c r="A182" s="324" t="s">
        <v>910</v>
      </c>
      <c r="B182" s="324" t="s">
        <v>911</v>
      </c>
      <c r="C182" s="325">
        <v>2024</v>
      </c>
      <c r="D182" s="325" t="s">
        <v>158</v>
      </c>
      <c r="E182" s="325" t="s">
        <v>99</v>
      </c>
      <c r="F182" s="309" t="s">
        <v>122</v>
      </c>
      <c r="G182" s="329" t="s">
        <v>912</v>
      </c>
      <c r="H182" s="294" t="s">
        <v>41</v>
      </c>
      <c r="I182" s="294" t="s">
        <v>41</v>
      </c>
      <c r="J182" s="294" t="s">
        <v>41</v>
      </c>
      <c r="K182" s="294" t="s">
        <v>41</v>
      </c>
      <c r="L182" s="294" t="s">
        <v>11</v>
      </c>
      <c r="M182" s="294" t="s">
        <v>41</v>
      </c>
      <c r="N182" s="294" t="s">
        <v>41</v>
      </c>
      <c r="O182" s="294" t="s">
        <v>41</v>
      </c>
      <c r="P182" s="294" t="s">
        <v>41</v>
      </c>
      <c r="Q182" s="294" t="s">
        <v>16</v>
      </c>
      <c r="R182" s="294" t="s">
        <v>41</v>
      </c>
      <c r="S182" s="294" t="s">
        <v>41</v>
      </c>
      <c r="T182" s="294" t="s">
        <v>41</v>
      </c>
      <c r="U182" s="294" t="s">
        <v>41</v>
      </c>
      <c r="V182" s="294" t="s">
        <v>41</v>
      </c>
      <c r="W182" s="294" t="s">
        <v>41</v>
      </c>
      <c r="X182" s="312" t="s">
        <v>41</v>
      </c>
      <c r="Y182" s="294"/>
      <c r="Z182" s="352" t="s">
        <v>913</v>
      </c>
    </row>
    <row r="183" spans="1:30" ht="96.6" x14ac:dyDescent="0.25">
      <c r="A183" s="324" t="s">
        <v>914</v>
      </c>
      <c r="B183" s="324" t="s">
        <v>915</v>
      </c>
      <c r="C183" s="325">
        <v>2024</v>
      </c>
      <c r="D183" s="325" t="s">
        <v>158</v>
      </c>
      <c r="E183" s="325" t="s">
        <v>761</v>
      </c>
      <c r="F183" s="309" t="s">
        <v>100</v>
      </c>
      <c r="G183" s="329" t="s">
        <v>916</v>
      </c>
      <c r="H183" s="294" t="s">
        <v>41</v>
      </c>
      <c r="I183" s="294" t="s">
        <v>41</v>
      </c>
      <c r="J183" s="294" t="s">
        <v>41</v>
      </c>
      <c r="K183" s="294" t="s">
        <v>10</v>
      </c>
      <c r="L183" s="294" t="s">
        <v>11</v>
      </c>
      <c r="M183" s="294" t="s">
        <v>41</v>
      </c>
      <c r="N183" s="294" t="s">
        <v>41</v>
      </c>
      <c r="O183" s="294" t="s">
        <v>41</v>
      </c>
      <c r="P183" s="294" t="s">
        <v>41</v>
      </c>
      <c r="Q183" s="294" t="s">
        <v>41</v>
      </c>
      <c r="R183" s="294" t="s">
        <v>41</v>
      </c>
      <c r="S183" s="294" t="s">
        <v>41</v>
      </c>
      <c r="T183" s="294" t="s">
        <v>41</v>
      </c>
      <c r="U183" s="294" t="s">
        <v>41</v>
      </c>
      <c r="V183" s="294" t="s">
        <v>41</v>
      </c>
      <c r="W183" s="294" t="s">
        <v>41</v>
      </c>
      <c r="X183" s="312" t="s">
        <v>41</v>
      </c>
      <c r="Y183" s="294"/>
      <c r="Z183" s="352" t="s">
        <v>917</v>
      </c>
    </row>
    <row r="184" spans="1:30" ht="55.2" x14ac:dyDescent="0.25">
      <c r="A184" s="324" t="s">
        <v>918</v>
      </c>
      <c r="B184" s="324" t="s">
        <v>919</v>
      </c>
      <c r="C184" s="325">
        <v>2024</v>
      </c>
      <c r="D184" s="325" t="s">
        <v>158</v>
      </c>
      <c r="E184" s="325" t="s">
        <v>920</v>
      </c>
      <c r="F184" s="309" t="s">
        <v>100</v>
      </c>
      <c r="G184" s="329" t="s">
        <v>921</v>
      </c>
      <c r="H184" s="294" t="s">
        <v>41</v>
      </c>
      <c r="I184" s="294" t="s">
        <v>41</v>
      </c>
      <c r="J184" s="294" t="s">
        <v>41</v>
      </c>
      <c r="K184" s="294" t="s">
        <v>41</v>
      </c>
      <c r="L184" s="294" t="s">
        <v>41</v>
      </c>
      <c r="M184" s="294" t="s">
        <v>41</v>
      </c>
      <c r="N184" s="294" t="s">
        <v>41</v>
      </c>
      <c r="O184" s="294" t="s">
        <v>41</v>
      </c>
      <c r="P184" s="294" t="s">
        <v>41</v>
      </c>
      <c r="Q184" s="294" t="s">
        <v>16</v>
      </c>
      <c r="R184" s="294" t="s">
        <v>41</v>
      </c>
      <c r="S184" s="294" t="s">
        <v>41</v>
      </c>
      <c r="T184" s="294" t="s">
        <v>41</v>
      </c>
      <c r="U184" s="294" t="s">
        <v>41</v>
      </c>
      <c r="V184" s="294" t="s">
        <v>41</v>
      </c>
      <c r="W184" s="294" t="s">
        <v>41</v>
      </c>
      <c r="X184" s="312" t="s">
        <v>41</v>
      </c>
      <c r="Y184" s="294"/>
      <c r="Z184" s="352" t="s">
        <v>922</v>
      </c>
    </row>
    <row r="185" spans="1:30" ht="151.80000000000001" x14ac:dyDescent="0.25">
      <c r="A185" s="324" t="s">
        <v>923</v>
      </c>
      <c r="B185" s="324" t="s">
        <v>924</v>
      </c>
      <c r="C185" s="325">
        <v>2024</v>
      </c>
      <c r="D185" s="325" t="s">
        <v>158</v>
      </c>
      <c r="E185" s="325" t="s">
        <v>925</v>
      </c>
      <c r="F185" s="309" t="s">
        <v>122</v>
      </c>
      <c r="G185" s="329" t="s">
        <v>926</v>
      </c>
      <c r="H185" s="294" t="s">
        <v>41</v>
      </c>
      <c r="I185" s="294" t="s">
        <v>41</v>
      </c>
      <c r="J185" s="294" t="s">
        <v>41</v>
      </c>
      <c r="K185" s="294" t="s">
        <v>41</v>
      </c>
      <c r="L185" s="294" t="s">
        <v>11</v>
      </c>
      <c r="M185" s="294" t="s">
        <v>41</v>
      </c>
      <c r="N185" s="294" t="s">
        <v>41</v>
      </c>
      <c r="O185" s="294" t="s">
        <v>41</v>
      </c>
      <c r="P185" s="294" t="s">
        <v>41</v>
      </c>
      <c r="Q185" s="294" t="s">
        <v>41</v>
      </c>
      <c r="R185" s="294" t="s">
        <v>41</v>
      </c>
      <c r="S185" s="294" t="s">
        <v>41</v>
      </c>
      <c r="T185" s="294" t="s">
        <v>41</v>
      </c>
      <c r="U185" s="294" t="s">
        <v>41</v>
      </c>
      <c r="V185" s="294" t="s">
        <v>41</v>
      </c>
      <c r="W185" s="294" t="s">
        <v>41</v>
      </c>
      <c r="X185" s="312" t="s">
        <v>41</v>
      </c>
      <c r="Y185" s="294"/>
      <c r="Z185" s="352" t="s">
        <v>927</v>
      </c>
    </row>
    <row r="186" spans="1:30" ht="55.2" x14ac:dyDescent="0.25">
      <c r="A186" s="324" t="s">
        <v>928</v>
      </c>
      <c r="B186" s="324" t="s">
        <v>877</v>
      </c>
      <c r="C186" s="325">
        <v>2024</v>
      </c>
      <c r="D186" s="325" t="s">
        <v>158</v>
      </c>
      <c r="E186" s="325" t="s">
        <v>761</v>
      </c>
      <c r="F186" s="309" t="s">
        <v>107</v>
      </c>
      <c r="G186" s="329" t="s">
        <v>929</v>
      </c>
      <c r="H186" s="294" t="s">
        <v>41</v>
      </c>
      <c r="I186" s="294" t="s">
        <v>41</v>
      </c>
      <c r="J186" s="294" t="s">
        <v>41</v>
      </c>
      <c r="K186" s="294" t="s">
        <v>10</v>
      </c>
      <c r="L186" s="294" t="s">
        <v>41</v>
      </c>
      <c r="M186" s="294" t="s">
        <v>41</v>
      </c>
      <c r="N186" s="294" t="s">
        <v>41</v>
      </c>
      <c r="O186" s="294" t="s">
        <v>41</v>
      </c>
      <c r="P186" s="294" t="s">
        <v>41</v>
      </c>
      <c r="Q186" s="294" t="s">
        <v>41</v>
      </c>
      <c r="R186" s="294" t="s">
        <v>41</v>
      </c>
      <c r="S186" s="294" t="s">
        <v>41</v>
      </c>
      <c r="T186" s="294" t="s">
        <v>41</v>
      </c>
      <c r="U186" s="294" t="s">
        <v>41</v>
      </c>
      <c r="V186" s="294" t="s">
        <v>41</v>
      </c>
      <c r="W186" s="294" t="s">
        <v>41</v>
      </c>
      <c r="X186" s="312" t="s">
        <v>41</v>
      </c>
      <c r="Y186" s="294"/>
      <c r="Z186" s="352" t="s">
        <v>930</v>
      </c>
    </row>
    <row r="187" spans="1:30" ht="124.2" x14ac:dyDescent="0.25">
      <c r="A187" s="324" t="s">
        <v>931</v>
      </c>
      <c r="B187" s="324" t="s">
        <v>932</v>
      </c>
      <c r="C187" s="325">
        <v>2024</v>
      </c>
      <c r="D187" s="325" t="s">
        <v>158</v>
      </c>
      <c r="E187" s="325" t="s">
        <v>933</v>
      </c>
      <c r="F187" s="309" t="s">
        <v>122</v>
      </c>
      <c r="G187" s="329" t="s">
        <v>934</v>
      </c>
      <c r="H187" s="294" t="s">
        <v>41</v>
      </c>
      <c r="I187" s="294" t="s">
        <v>41</v>
      </c>
      <c r="J187" s="294" t="s">
        <v>41</v>
      </c>
      <c r="K187" s="294" t="s">
        <v>41</v>
      </c>
      <c r="L187" s="294" t="s">
        <v>41</v>
      </c>
      <c r="M187" s="294" t="s">
        <v>41</v>
      </c>
      <c r="N187" s="294" t="s">
        <v>41</v>
      </c>
      <c r="O187" s="294" t="s">
        <v>41</v>
      </c>
      <c r="P187" s="294" t="s">
        <v>41</v>
      </c>
      <c r="Q187" s="294" t="s">
        <v>41</v>
      </c>
      <c r="R187" s="294" t="s">
        <v>41</v>
      </c>
      <c r="S187" s="294" t="s">
        <v>18</v>
      </c>
      <c r="T187" s="294" t="s">
        <v>41</v>
      </c>
      <c r="U187" s="294" t="s">
        <v>41</v>
      </c>
      <c r="V187" s="294" t="s">
        <v>41</v>
      </c>
      <c r="W187" s="294" t="s">
        <v>41</v>
      </c>
      <c r="X187" s="312" t="s">
        <v>41</v>
      </c>
      <c r="Y187" s="294"/>
      <c r="Z187" s="352" t="s">
        <v>935</v>
      </c>
    </row>
    <row r="188" spans="1:30" ht="55.2" x14ac:dyDescent="0.25">
      <c r="A188" s="324" t="s">
        <v>936</v>
      </c>
      <c r="B188" s="324" t="s">
        <v>937</v>
      </c>
      <c r="C188" s="325">
        <v>2024</v>
      </c>
      <c r="D188" s="325" t="s">
        <v>158</v>
      </c>
      <c r="E188" s="325" t="s">
        <v>938</v>
      </c>
      <c r="F188" s="309" t="s">
        <v>122</v>
      </c>
      <c r="G188" s="329" t="s">
        <v>939</v>
      </c>
      <c r="H188" s="294" t="s">
        <v>41</v>
      </c>
      <c r="I188" s="294" t="s">
        <v>41</v>
      </c>
      <c r="J188" s="294" t="s">
        <v>41</v>
      </c>
      <c r="K188" s="294" t="s">
        <v>10</v>
      </c>
      <c r="L188" s="294" t="s">
        <v>41</v>
      </c>
      <c r="M188" s="294" t="s">
        <v>41</v>
      </c>
      <c r="N188" s="294" t="s">
        <v>41</v>
      </c>
      <c r="O188" s="294" t="s">
        <v>41</v>
      </c>
      <c r="P188" s="294" t="s">
        <v>41</v>
      </c>
      <c r="Q188" s="294" t="s">
        <v>41</v>
      </c>
      <c r="R188" s="294" t="s">
        <v>41</v>
      </c>
      <c r="S188" s="294" t="s">
        <v>41</v>
      </c>
      <c r="T188" s="294" t="s">
        <v>41</v>
      </c>
      <c r="U188" s="294" t="s">
        <v>41</v>
      </c>
      <c r="V188" s="294" t="s">
        <v>41</v>
      </c>
      <c r="W188" s="294" t="s">
        <v>41</v>
      </c>
      <c r="X188" s="312" t="s">
        <v>41</v>
      </c>
      <c r="Y188" s="294"/>
      <c r="Z188" s="352" t="s">
        <v>940</v>
      </c>
    </row>
    <row r="189" spans="1:30" ht="96.6" x14ac:dyDescent="0.25">
      <c r="A189" s="324" t="s">
        <v>941</v>
      </c>
      <c r="B189" s="324" t="s">
        <v>942</v>
      </c>
      <c r="C189" s="325">
        <v>2024</v>
      </c>
      <c r="D189" s="325" t="s">
        <v>184</v>
      </c>
      <c r="E189" s="325" t="s">
        <v>442</v>
      </c>
      <c r="F189" s="309" t="s">
        <v>122</v>
      </c>
      <c r="G189" s="329" t="s">
        <v>943</v>
      </c>
      <c r="H189" s="294" t="s">
        <v>41</v>
      </c>
      <c r="I189" s="294" t="s">
        <v>41</v>
      </c>
      <c r="J189" s="294" t="s">
        <v>41</v>
      </c>
      <c r="K189" s="294" t="s">
        <v>41</v>
      </c>
      <c r="L189" s="294" t="s">
        <v>41</v>
      </c>
      <c r="M189" s="294" t="s">
        <v>41</v>
      </c>
      <c r="N189" s="294" t="s">
        <v>41</v>
      </c>
      <c r="O189" s="294" t="s">
        <v>41</v>
      </c>
      <c r="P189" s="294" t="s">
        <v>41</v>
      </c>
      <c r="Q189" s="294" t="s">
        <v>16</v>
      </c>
      <c r="R189" s="294" t="s">
        <v>41</v>
      </c>
      <c r="S189" s="294" t="s">
        <v>41</v>
      </c>
      <c r="T189" s="294" t="s">
        <v>41</v>
      </c>
      <c r="U189" s="294" t="s">
        <v>41</v>
      </c>
      <c r="V189" s="294" t="s">
        <v>41</v>
      </c>
      <c r="W189" s="294" t="s">
        <v>22</v>
      </c>
      <c r="X189" s="312" t="s">
        <v>41</v>
      </c>
      <c r="Y189" s="294"/>
      <c r="Z189" s="352" t="s">
        <v>944</v>
      </c>
    </row>
    <row r="190" spans="1:30" ht="55.2" x14ac:dyDescent="0.25">
      <c r="A190" s="324" t="s">
        <v>945</v>
      </c>
      <c r="B190" s="324" t="s">
        <v>946</v>
      </c>
      <c r="C190" s="325">
        <v>2024</v>
      </c>
      <c r="D190" s="325" t="s">
        <v>184</v>
      </c>
      <c r="E190" s="325" t="s">
        <v>947</v>
      </c>
      <c r="F190" s="309" t="s">
        <v>122</v>
      </c>
      <c r="G190" s="329" t="s">
        <v>948</v>
      </c>
      <c r="H190" s="294" t="s">
        <v>41</v>
      </c>
      <c r="I190" s="294" t="s">
        <v>41</v>
      </c>
      <c r="J190" s="294" t="s">
        <v>41</v>
      </c>
      <c r="K190" s="294" t="s">
        <v>41</v>
      </c>
      <c r="L190" s="294" t="s">
        <v>11</v>
      </c>
      <c r="M190" s="294" t="s">
        <v>41</v>
      </c>
      <c r="N190" s="294" t="s">
        <v>41</v>
      </c>
      <c r="O190" s="294" t="s">
        <v>14</v>
      </c>
      <c r="P190" s="294" t="s">
        <v>41</v>
      </c>
      <c r="Q190" s="294" t="s">
        <v>41</v>
      </c>
      <c r="R190" s="294" t="s">
        <v>41</v>
      </c>
      <c r="S190" s="294" t="s">
        <v>41</v>
      </c>
      <c r="T190" s="294" t="s">
        <v>41</v>
      </c>
      <c r="U190" s="294" t="s">
        <v>41</v>
      </c>
      <c r="V190" s="294" t="s">
        <v>41</v>
      </c>
      <c r="W190" s="294" t="s">
        <v>41</v>
      </c>
      <c r="X190" s="312" t="s">
        <v>41</v>
      </c>
      <c r="Y190" s="294"/>
      <c r="Z190" s="352" t="s">
        <v>949</v>
      </c>
    </row>
    <row r="191" spans="1:30" ht="82.8" x14ac:dyDescent="0.25">
      <c r="A191" s="324" t="s">
        <v>950</v>
      </c>
      <c r="B191" s="324" t="s">
        <v>951</v>
      </c>
      <c r="C191" s="325">
        <v>2024</v>
      </c>
      <c r="D191" s="325" t="s">
        <v>184</v>
      </c>
      <c r="E191" s="325" t="s">
        <v>300</v>
      </c>
      <c r="F191" s="353" t="s">
        <v>107</v>
      </c>
      <c r="G191" s="327" t="s">
        <v>952</v>
      </c>
      <c r="H191" s="294" t="s">
        <v>41</v>
      </c>
      <c r="I191" s="294" t="s">
        <v>41</v>
      </c>
      <c r="J191" s="294" t="s">
        <v>9</v>
      </c>
      <c r="K191" s="294" t="s">
        <v>10</v>
      </c>
      <c r="L191" s="294" t="s">
        <v>41</v>
      </c>
      <c r="M191" s="294" t="s">
        <v>41</v>
      </c>
      <c r="N191" s="294" t="s">
        <v>41</v>
      </c>
      <c r="O191" s="294" t="s">
        <v>41</v>
      </c>
      <c r="P191" s="294" t="s">
        <v>41</v>
      </c>
      <c r="Q191" s="294" t="s">
        <v>41</v>
      </c>
      <c r="R191" s="294" t="s">
        <v>41</v>
      </c>
      <c r="S191" s="294" t="s">
        <v>41</v>
      </c>
      <c r="T191" s="294" t="s">
        <v>41</v>
      </c>
      <c r="U191" s="294" t="s">
        <v>41</v>
      </c>
      <c r="V191" s="294" t="s">
        <v>41</v>
      </c>
      <c r="W191" s="294" t="s">
        <v>41</v>
      </c>
      <c r="X191" s="312" t="s">
        <v>41</v>
      </c>
      <c r="Y191" s="294"/>
      <c r="Z191" s="352" t="s">
        <v>953</v>
      </c>
      <c r="AA191" s="354"/>
      <c r="AB191" s="339"/>
      <c r="AC191" s="339"/>
      <c r="AD191" s="339" t="s">
        <v>954</v>
      </c>
    </row>
    <row r="192" spans="1:30" ht="96.6" x14ac:dyDescent="0.25">
      <c r="A192" s="324" t="s">
        <v>955</v>
      </c>
      <c r="B192" s="324" t="s">
        <v>956</v>
      </c>
      <c r="C192" s="325">
        <v>2024</v>
      </c>
      <c r="D192" s="325" t="s">
        <v>184</v>
      </c>
      <c r="E192" s="355" t="s">
        <v>300</v>
      </c>
      <c r="F192" s="356" t="s">
        <v>100</v>
      </c>
      <c r="G192" s="357" t="s">
        <v>957</v>
      </c>
      <c r="H192" s="294" t="s">
        <v>7</v>
      </c>
      <c r="I192" s="294" t="s">
        <v>8</v>
      </c>
      <c r="J192" s="294" t="s">
        <v>9</v>
      </c>
      <c r="K192" s="294" t="s">
        <v>10</v>
      </c>
      <c r="L192" s="294" t="s">
        <v>11</v>
      </c>
      <c r="M192" s="294" t="s">
        <v>41</v>
      </c>
      <c r="N192" s="294" t="s">
        <v>41</v>
      </c>
      <c r="O192" s="294" t="s">
        <v>41</v>
      </c>
      <c r="P192" s="294" t="s">
        <v>15</v>
      </c>
      <c r="Q192" s="294" t="s">
        <v>16</v>
      </c>
      <c r="R192" s="294" t="s">
        <v>17</v>
      </c>
      <c r="S192" s="294" t="s">
        <v>18</v>
      </c>
      <c r="T192" s="294" t="s">
        <v>19</v>
      </c>
      <c r="U192" s="294" t="s">
        <v>41</v>
      </c>
      <c r="V192" s="294" t="s">
        <v>41</v>
      </c>
      <c r="W192" s="294" t="s">
        <v>22</v>
      </c>
      <c r="X192" s="312" t="s">
        <v>23</v>
      </c>
      <c r="Y192" s="294"/>
      <c r="Z192" s="352" t="s">
        <v>958</v>
      </c>
      <c r="AA192" s="354"/>
      <c r="AB192" s="339"/>
      <c r="AC192" s="339"/>
      <c r="AD192" s="358" t="s">
        <v>954</v>
      </c>
    </row>
    <row r="193" spans="1:30" ht="138" x14ac:dyDescent="0.25">
      <c r="A193" s="324" t="s">
        <v>959</v>
      </c>
      <c r="B193" s="324" t="s">
        <v>960</v>
      </c>
      <c r="C193" s="325">
        <v>2024</v>
      </c>
      <c r="D193" s="325" t="s">
        <v>184</v>
      </c>
      <c r="E193" s="355" t="s">
        <v>300</v>
      </c>
      <c r="F193" s="360" t="s">
        <v>107</v>
      </c>
      <c r="G193" s="357" t="s">
        <v>961</v>
      </c>
      <c r="H193" s="294" t="s">
        <v>41</v>
      </c>
      <c r="I193" s="294" t="s">
        <v>41</v>
      </c>
      <c r="J193" s="294" t="s">
        <v>41</v>
      </c>
      <c r="K193" s="294" t="s">
        <v>10</v>
      </c>
      <c r="L193" s="294" t="s">
        <v>11</v>
      </c>
      <c r="M193" s="294" t="s">
        <v>41</v>
      </c>
      <c r="N193" s="294" t="s">
        <v>13</v>
      </c>
      <c r="O193" s="294" t="s">
        <v>14</v>
      </c>
      <c r="P193" s="294" t="s">
        <v>41</v>
      </c>
      <c r="Q193" s="294" t="s">
        <v>41</v>
      </c>
      <c r="R193" s="294" t="s">
        <v>41</v>
      </c>
      <c r="S193" s="294" t="s">
        <v>41</v>
      </c>
      <c r="T193" s="294" t="s">
        <v>19</v>
      </c>
      <c r="U193" s="294" t="s">
        <v>41</v>
      </c>
      <c r="V193" s="294" t="s">
        <v>41</v>
      </c>
      <c r="W193" s="294" t="s">
        <v>41</v>
      </c>
      <c r="X193" s="312" t="s">
        <v>23</v>
      </c>
      <c r="Y193" s="294"/>
      <c r="Z193" s="352" t="s">
        <v>962</v>
      </c>
      <c r="AA193" s="354"/>
      <c r="AB193" s="339"/>
      <c r="AC193" s="339"/>
      <c r="AD193" s="358" t="s">
        <v>954</v>
      </c>
    </row>
    <row r="194" spans="1:30" ht="138" x14ac:dyDescent="0.25">
      <c r="A194" s="324" t="s">
        <v>963</v>
      </c>
      <c r="B194" s="324" t="s">
        <v>964</v>
      </c>
      <c r="C194" s="325">
        <v>2024</v>
      </c>
      <c r="D194" s="325" t="s">
        <v>184</v>
      </c>
      <c r="E194" s="355" t="s">
        <v>925</v>
      </c>
      <c r="F194" s="356" t="s">
        <v>107</v>
      </c>
      <c r="G194" s="357" t="s">
        <v>965</v>
      </c>
      <c r="H194" s="294" t="s">
        <v>41</v>
      </c>
      <c r="I194" s="294" t="s">
        <v>41</v>
      </c>
      <c r="J194" s="294" t="s">
        <v>41</v>
      </c>
      <c r="K194" s="294" t="s">
        <v>10</v>
      </c>
      <c r="L194" s="294" t="s">
        <v>41</v>
      </c>
      <c r="M194" s="294" t="s">
        <v>41</v>
      </c>
      <c r="N194" s="294" t="s">
        <v>41</v>
      </c>
      <c r="O194" s="294" t="s">
        <v>41</v>
      </c>
      <c r="P194" s="294" t="s">
        <v>41</v>
      </c>
      <c r="Q194" s="294" t="s">
        <v>41</v>
      </c>
      <c r="R194" s="294" t="s">
        <v>41</v>
      </c>
      <c r="S194" s="294" t="s">
        <v>41</v>
      </c>
      <c r="T194" s="294" t="s">
        <v>41</v>
      </c>
      <c r="U194" s="294" t="s">
        <v>41</v>
      </c>
      <c r="V194" s="294" t="s">
        <v>41</v>
      </c>
      <c r="W194" s="294" t="s">
        <v>41</v>
      </c>
      <c r="X194" s="312" t="s">
        <v>41</v>
      </c>
      <c r="Y194" s="294"/>
      <c r="Z194" s="352" t="s">
        <v>966</v>
      </c>
      <c r="AA194" s="354"/>
      <c r="AB194" s="339"/>
      <c r="AC194" s="339"/>
      <c r="AD194" s="339"/>
    </row>
    <row r="195" spans="1:30" ht="69" x14ac:dyDescent="0.25">
      <c r="A195" s="324" t="s">
        <v>967</v>
      </c>
      <c r="B195" s="324" t="s">
        <v>968</v>
      </c>
      <c r="C195" s="325">
        <v>2024</v>
      </c>
      <c r="D195" s="325" t="s">
        <v>184</v>
      </c>
      <c r="E195" s="325" t="s">
        <v>864</v>
      </c>
      <c r="F195" s="353" t="s">
        <v>122</v>
      </c>
      <c r="G195" s="328" t="s">
        <v>969</v>
      </c>
      <c r="H195" s="294" t="s">
        <v>41</v>
      </c>
      <c r="I195" s="294" t="s">
        <v>41</v>
      </c>
      <c r="J195" s="294" t="s">
        <v>41</v>
      </c>
      <c r="K195" s="294" t="s">
        <v>41</v>
      </c>
      <c r="L195" s="294" t="s">
        <v>41</v>
      </c>
      <c r="M195" s="294" t="s">
        <v>41</v>
      </c>
      <c r="N195" s="294" t="s">
        <v>41</v>
      </c>
      <c r="O195" s="294" t="s">
        <v>41</v>
      </c>
      <c r="P195" s="294" t="s">
        <v>41</v>
      </c>
      <c r="Q195" s="294" t="s">
        <v>16</v>
      </c>
      <c r="R195" s="294" t="s">
        <v>41</v>
      </c>
      <c r="S195" s="294" t="s">
        <v>41</v>
      </c>
      <c r="T195" s="294" t="s">
        <v>41</v>
      </c>
      <c r="U195" s="294" t="s">
        <v>41</v>
      </c>
      <c r="V195" s="294" t="s">
        <v>41</v>
      </c>
      <c r="W195" s="294" t="s">
        <v>41</v>
      </c>
      <c r="X195" s="312" t="s">
        <v>41</v>
      </c>
      <c r="Y195" s="294"/>
      <c r="Z195" s="352" t="s">
        <v>970</v>
      </c>
      <c r="AA195" s="354"/>
      <c r="AB195" s="339"/>
      <c r="AC195" s="339"/>
      <c r="AD195" s="339"/>
    </row>
    <row r="196" spans="1:30" ht="57.6" x14ac:dyDescent="0.25">
      <c r="A196" s="324" t="s">
        <v>971</v>
      </c>
      <c r="B196" s="324" t="s">
        <v>972</v>
      </c>
      <c r="C196" s="325">
        <v>2024</v>
      </c>
      <c r="D196" s="325" t="s">
        <v>184</v>
      </c>
      <c r="E196" s="325" t="s">
        <v>300</v>
      </c>
      <c r="F196" s="353" t="s">
        <v>122</v>
      </c>
      <c r="G196" s="328" t="s">
        <v>973</v>
      </c>
      <c r="H196" s="294" t="s">
        <v>41</v>
      </c>
      <c r="I196" s="294" t="s">
        <v>41</v>
      </c>
      <c r="J196" s="294" t="s">
        <v>41</v>
      </c>
      <c r="K196" s="294" t="s">
        <v>41</v>
      </c>
      <c r="L196" s="294" t="s">
        <v>11</v>
      </c>
      <c r="M196" s="294" t="s">
        <v>41</v>
      </c>
      <c r="N196" s="294" t="s">
        <v>41</v>
      </c>
      <c r="O196" s="294" t="s">
        <v>41</v>
      </c>
      <c r="P196" s="294" t="s">
        <v>41</v>
      </c>
      <c r="Q196" s="294" t="s">
        <v>41</v>
      </c>
      <c r="R196" s="294" t="s">
        <v>41</v>
      </c>
      <c r="S196" s="294" t="s">
        <v>41</v>
      </c>
      <c r="T196" s="294" t="s">
        <v>41</v>
      </c>
      <c r="U196" s="294" t="s">
        <v>41</v>
      </c>
      <c r="V196" s="294" t="s">
        <v>41</v>
      </c>
      <c r="W196" s="294" t="s">
        <v>41</v>
      </c>
      <c r="X196" s="312" t="s">
        <v>41</v>
      </c>
      <c r="Y196" s="294"/>
      <c r="Z196" s="352" t="s">
        <v>974</v>
      </c>
      <c r="AA196" s="354"/>
      <c r="AB196" s="339"/>
      <c r="AC196" s="339"/>
      <c r="AD196" s="339"/>
    </row>
    <row r="197" spans="1:30" ht="124.2" x14ac:dyDescent="0.25">
      <c r="A197" s="324" t="s">
        <v>975</v>
      </c>
      <c r="B197" s="324" t="s">
        <v>976</v>
      </c>
      <c r="C197" s="325">
        <v>2024</v>
      </c>
      <c r="D197" s="325" t="s">
        <v>158</v>
      </c>
      <c r="E197" s="355" t="s">
        <v>977</v>
      </c>
      <c r="F197" s="356" t="s">
        <v>122</v>
      </c>
      <c r="G197" s="359" t="s">
        <v>978</v>
      </c>
      <c r="H197" s="294" t="s">
        <v>41</v>
      </c>
      <c r="I197" s="294" t="s">
        <v>41</v>
      </c>
      <c r="J197" s="294" t="s">
        <v>41</v>
      </c>
      <c r="K197" s="294" t="s">
        <v>41</v>
      </c>
      <c r="L197" s="294" t="s">
        <v>41</v>
      </c>
      <c r="M197" s="294" t="s">
        <v>41</v>
      </c>
      <c r="N197" s="294" t="s">
        <v>41</v>
      </c>
      <c r="O197" s="294" t="s">
        <v>41</v>
      </c>
      <c r="P197" s="294" t="s">
        <v>41</v>
      </c>
      <c r="Q197" s="294" t="s">
        <v>16</v>
      </c>
      <c r="R197" s="294" t="s">
        <v>41</v>
      </c>
      <c r="S197" s="294" t="s">
        <v>41</v>
      </c>
      <c r="T197" s="294" t="s">
        <v>41</v>
      </c>
      <c r="U197" s="294" t="s">
        <v>41</v>
      </c>
      <c r="V197" s="294" t="s">
        <v>41</v>
      </c>
      <c r="W197" s="294" t="s">
        <v>41</v>
      </c>
      <c r="X197" s="312" t="s">
        <v>41</v>
      </c>
      <c r="Y197" s="294"/>
      <c r="Z197" s="352" t="s">
        <v>979</v>
      </c>
      <c r="AA197" s="354"/>
      <c r="AB197" s="339"/>
      <c r="AC197" s="339"/>
      <c r="AD197" s="339"/>
    </row>
  </sheetData>
  <mergeCells count="2">
    <mergeCell ref="A1:Y1"/>
    <mergeCell ref="A2:Y2"/>
  </mergeCells>
  <conditionalFormatting sqref="H4:X176">
    <cfRule type="containsText" dxfId="43" priority="93" operator="containsText" text="Goal 1.">
      <formula>NOT(ISERROR(SEARCH("Goal 1.",H4)))</formula>
    </cfRule>
    <cfRule type="containsText" dxfId="42" priority="94" operator="containsText" text="N/A">
      <formula>NOT(ISERROR(SEARCH("N/A",H4)))</formula>
    </cfRule>
    <cfRule type="containsText" dxfId="41" priority="95" operator="containsText" text="Goal 2.">
      <formula>NOT(ISERROR(SEARCH("Goal 2.",H4)))</formula>
    </cfRule>
  </conditionalFormatting>
  <conditionalFormatting sqref="H177:X197">
    <cfRule type="containsText" dxfId="40" priority="1" operator="containsText" text="Goal 1.">
      <formula>NOT(ISERROR(SEARCH("Goal 1.",H177)))</formula>
    </cfRule>
    <cfRule type="containsText" dxfId="39" priority="2" operator="containsText" text="N/A">
      <formula>NOT(ISERROR(SEARCH("N/A",H177)))</formula>
    </cfRule>
    <cfRule type="containsText" dxfId="38" priority="3" operator="containsText" text="Goal 2.">
      <formula>NOT(ISERROR(SEARCH("Goal 2.",H177)))</formula>
    </cfRule>
  </conditionalFormatting>
  <conditionalFormatting sqref="J4:J197">
    <cfRule type="containsText" dxfId="37" priority="24" operator="containsText" text="Goal 3.">
      <formula>NOT(ISERROR(SEARCH("Goal 3.",J4)))</formula>
    </cfRule>
  </conditionalFormatting>
  <conditionalFormatting sqref="K4:K197">
    <cfRule type="containsText" dxfId="36" priority="23" operator="containsText" text="Goal 4.">
      <formula>NOT(ISERROR(SEARCH("Goal 4.",K4)))</formula>
    </cfRule>
  </conditionalFormatting>
  <conditionalFormatting sqref="L4:L197">
    <cfRule type="containsText" dxfId="35" priority="22" operator="containsText" text="Goal 5.">
      <formula>NOT(ISERROR(SEARCH("Goal 5.",L4)))</formula>
    </cfRule>
  </conditionalFormatting>
  <conditionalFormatting sqref="M4:M197">
    <cfRule type="containsText" dxfId="34" priority="21" operator="containsText" text="Goal 6.">
      <formula>NOT(ISERROR(SEARCH("Goal 6.",M4)))</formula>
    </cfRule>
  </conditionalFormatting>
  <conditionalFormatting sqref="N4:N197">
    <cfRule type="containsText" dxfId="33" priority="20" operator="containsText" text="Goal 7.">
      <formula>NOT(ISERROR(SEARCH("Goal 7.",N4)))</formula>
    </cfRule>
  </conditionalFormatting>
  <conditionalFormatting sqref="O4:O180">
    <cfRule type="containsText" dxfId="32" priority="87" operator="containsText" text="Goal 8.">
      <formula>NOT(ISERROR(SEARCH("Goal 8.",O4)))</formula>
    </cfRule>
  </conditionalFormatting>
  <conditionalFormatting sqref="O43 P131:P174">
    <cfRule type="containsText" dxfId="31" priority="76" operator="containsText" text="Goal 9.">
      <formula>NOT(ISERROR(SEARCH("Goal 9.",O43)))</formula>
    </cfRule>
  </conditionalFormatting>
  <conditionalFormatting sqref="O181:O197">
    <cfRule type="containsText" dxfId="30" priority="19" operator="containsText" text="Goal 8.">
      <formula>NOT(ISERROR(SEARCH("Goal 8.",O181)))</formula>
    </cfRule>
  </conditionalFormatting>
  <conditionalFormatting sqref="P4:P180">
    <cfRule type="containsText" dxfId="29" priority="86" operator="containsText" text="Goal 9.">
      <formula>NOT(ISERROR(SEARCH("Goal 9.",P4)))</formula>
    </cfRule>
  </conditionalFormatting>
  <conditionalFormatting sqref="P45">
    <cfRule type="containsText" dxfId="28" priority="77" operator="containsText" text="Goal 8.">
      <formula>NOT(ISERROR(SEARCH("Goal 8.",P45)))</formula>
    </cfRule>
  </conditionalFormatting>
  <conditionalFormatting sqref="P181:P197">
    <cfRule type="containsText" dxfId="27" priority="18" operator="containsText" text="Goal 9.">
      <formula>NOT(ISERROR(SEARCH("Goal 9.",P181)))</formula>
    </cfRule>
  </conditionalFormatting>
  <conditionalFormatting sqref="Q4:Q197">
    <cfRule type="containsText" dxfId="26" priority="17" operator="containsText" text="Goal 10.">
      <formula>NOT(ISERROR(SEARCH("Goal 10.",Q4)))</formula>
    </cfRule>
  </conditionalFormatting>
  <conditionalFormatting sqref="R4:R197">
    <cfRule type="containsText" dxfId="25" priority="16" operator="containsText" text="Goal 11.">
      <formula>NOT(ISERROR(SEARCH("Goal 11.",R4)))</formula>
    </cfRule>
  </conditionalFormatting>
  <conditionalFormatting sqref="S4:S197">
    <cfRule type="containsText" dxfId="24" priority="15" operator="containsText" text="Goal 12.">
      <formula>NOT(ISERROR(SEARCH("Goal 12.",S4)))</formula>
    </cfRule>
  </conditionalFormatting>
  <conditionalFormatting sqref="T4:T197">
    <cfRule type="containsText" dxfId="23" priority="14" operator="containsText" text="Goal 13.">
      <formula>NOT(ISERROR(SEARCH("Goal 13.",T4)))</formula>
    </cfRule>
  </conditionalFormatting>
  <conditionalFormatting sqref="U4:U197">
    <cfRule type="containsText" dxfId="22" priority="13" operator="containsText" text="Goal 14.">
      <formula>NOT(ISERROR(SEARCH("Goal 14.",U4)))</formula>
    </cfRule>
  </conditionalFormatting>
  <conditionalFormatting sqref="V4:V197">
    <cfRule type="containsText" dxfId="21" priority="12" operator="containsText" text="Goal 15.">
      <formula>NOT(ISERROR(SEARCH("Goal 15.",V4)))</formula>
    </cfRule>
  </conditionalFormatting>
  <conditionalFormatting sqref="W4:W197">
    <cfRule type="containsText" dxfId="20" priority="11" operator="containsText" text="Goal 16.">
      <formula>NOT(ISERROR(SEARCH("Goal 16.",W4)))</formula>
    </cfRule>
  </conditionalFormatting>
  <conditionalFormatting sqref="X4:X197">
    <cfRule type="containsText" dxfId="19" priority="10" operator="containsText" text="Goal 17.">
      <formula>NOT(ISERROR(SEARCH("Goal 17.",X4)))</formula>
    </cfRule>
  </conditionalFormatting>
  <hyperlinks>
    <hyperlink ref="G4" r:id="rId1" xr:uid="{CD90C0DA-8426-4D90-830C-51EAAA388990}"/>
    <hyperlink ref="G5" r:id="rId2" xr:uid="{47FB97A6-0D68-4FDA-A343-C411DBD1641E}"/>
    <hyperlink ref="G9" r:id="rId3" xr:uid="{32F6B449-7FC5-472A-BD7F-FED843503831}"/>
    <hyperlink ref="G10" r:id="rId4" xr:uid="{EBB30956-F54A-4E63-847B-D92E0CEA960D}"/>
    <hyperlink ref="G11" r:id="rId5" xr:uid="{B002FA23-839F-4069-899E-B2C69798CAD9}"/>
    <hyperlink ref="G12" r:id="rId6" xr:uid="{CAE9F806-1AF4-4AAC-9667-1C4DE063EE88}"/>
    <hyperlink ref="G13" r:id="rId7" xr:uid="{5B696874-5FFF-459B-B3FE-F7077C3F543D}"/>
    <hyperlink ref="G14" r:id="rId8" xr:uid="{0A8382EB-A3B4-464F-B0D7-1A9B23A541DB}"/>
    <hyperlink ref="G15" r:id="rId9" xr:uid="{6856AB1C-A04D-4AC7-966E-6E2C40427978}"/>
    <hyperlink ref="G16" r:id="rId10" xr:uid="{5E70676B-0A69-4A96-B57C-983449448F8B}"/>
    <hyperlink ref="G17" r:id="rId11" xr:uid="{5537B2D5-AC74-4C43-B060-F4375C8125B2}"/>
    <hyperlink ref="G31" r:id="rId12" xr:uid="{3A67F3F5-9569-45D1-BBD2-2C3A6D9BA5AF}"/>
    <hyperlink ref="G32" r:id="rId13" xr:uid="{72A8D66F-FD12-4966-9E1C-ED6B8C93B09B}"/>
    <hyperlink ref="G34" r:id="rId14" xr:uid="{3F6A36C8-0021-4FC0-AB71-910ACA17AB79}"/>
    <hyperlink ref="G18" r:id="rId15" xr:uid="{7BCD8D58-B08D-4C37-9BD4-F88BB7A0CC0E}"/>
    <hyperlink ref="G30" r:id="rId16" xr:uid="{75EFF3D9-0D67-456E-8E3F-57828BF86ACA}"/>
    <hyperlink ref="G19" r:id="rId17" xr:uid="{DEE7500B-C35D-498B-A978-ABE526CBE0F1}"/>
    <hyperlink ref="G20" r:id="rId18" xr:uid="{8FC68CE1-774A-4CF5-93A6-3331AFCC9BBC}"/>
    <hyperlink ref="G21" r:id="rId19" xr:uid="{045AF033-68CB-4F13-9C58-BBB6CC40E877}"/>
    <hyperlink ref="G22" r:id="rId20" xr:uid="{10D87446-58BD-435C-9B02-2AE7895CC13A}"/>
    <hyperlink ref="G23" r:id="rId21" xr:uid="{3ED90393-DDC9-4E66-B2B9-73796B20B4F5}"/>
    <hyperlink ref="G24" r:id="rId22" xr:uid="{49188AD5-65A6-436E-B7A0-85601CA77BFC}"/>
    <hyperlink ref="G25" r:id="rId23" xr:uid="{4F4FCCE6-0C88-4D45-820B-B36C4EC7B0AC}"/>
    <hyperlink ref="G26" r:id="rId24" xr:uid="{369ED74B-FF66-4305-BFBF-6A88DC57858E}"/>
    <hyperlink ref="G38" r:id="rId25" xr:uid="{1D426C38-0A24-4E47-8581-B9F3197A8E1B}"/>
    <hyperlink ref="G37" r:id="rId26" xr:uid="{C2E75972-CFBA-4914-9E43-BDFDF41DC2DD}"/>
    <hyperlink ref="G27" r:id="rId27" xr:uid="{FE8E501E-F59D-426F-BF6E-D770DFAE780A}"/>
    <hyperlink ref="G28" r:id="rId28" xr:uid="{7B98B252-5344-47B2-8C08-93BEA188ED59}"/>
    <hyperlink ref="G29" r:id="rId29" xr:uid="{F9AD41BB-2437-48A1-901D-B98645913578}"/>
    <hyperlink ref="G39" r:id="rId30" xr:uid="{91699FB1-3DE4-4E56-9455-03C5C4741AB3}"/>
    <hyperlink ref="G33" r:id="rId31" xr:uid="{8510FBCD-1915-412F-8372-2AD8F55477A8}"/>
    <hyperlink ref="G36" r:id="rId32" xr:uid="{81379555-92A5-4F0D-8F13-6226D458D972}"/>
    <hyperlink ref="G35" r:id="rId33" xr:uid="{E0C099A4-DE3F-4325-8F9B-822A8E951D2C}"/>
    <hyperlink ref="G40" r:id="rId34" xr:uid="{4AFFFD94-4655-4271-84FA-92D90B488F23}"/>
    <hyperlink ref="G41" r:id="rId35" xr:uid="{560DDD77-AE9A-4847-9344-CA6464EC884E}"/>
    <hyperlink ref="G42" r:id="rId36" xr:uid="{016A5590-3E2C-41D7-AFE8-1498BD03DD94}"/>
    <hyperlink ref="G43" r:id="rId37" xr:uid="{C958D02B-558A-4834-8983-0D2B4B2D79B5}"/>
    <hyperlink ref="G44" r:id="rId38" xr:uid="{5ED51610-730B-4682-A63F-2CC445415EAA}"/>
    <hyperlink ref="G45" r:id="rId39" xr:uid="{F0ED45DD-5860-4B35-B324-FFD9183CE434}"/>
    <hyperlink ref="G46" r:id="rId40" xr:uid="{BBC5C77C-08FB-4A3F-879E-BE4DAA0D7205}"/>
    <hyperlink ref="G47" r:id="rId41" xr:uid="{C6A2329E-A035-4C97-9D40-F0F3BA93D611}"/>
    <hyperlink ref="G48" r:id="rId42" xr:uid="{DEC79270-F482-4261-96C0-9F6BBA20FDA4}"/>
    <hyperlink ref="G49" r:id="rId43" xr:uid="{BDC078A5-5A26-47B3-A30E-BB8D8D772679}"/>
    <hyperlink ref="G50" r:id="rId44" xr:uid="{4FCD3963-DF66-4523-8F43-3B9976DD755B}"/>
    <hyperlink ref="G51" r:id="rId45" xr:uid="{1C5283F8-3D9A-4D89-8951-AD77F7DDDF67}"/>
    <hyperlink ref="G52" r:id="rId46" xr:uid="{80B6C897-BBEB-4FAB-BDDE-28F8D05646EB}"/>
    <hyperlink ref="G53" r:id="rId47" xr:uid="{1E3331DB-F87D-45F5-8094-B0A38B2AC6F2}"/>
    <hyperlink ref="G55" r:id="rId48" xr:uid="{3FB9C0F1-59E8-4EE4-947F-4C1E3F252FDD}"/>
    <hyperlink ref="G54" r:id="rId49" xr:uid="{E2E5A072-29D6-4D92-9583-F073C224A565}"/>
    <hyperlink ref="G56" r:id="rId50" xr:uid="{B66406FB-1EEB-4CED-939C-07CC3CBFC33F}"/>
    <hyperlink ref="G57" r:id="rId51" xr:uid="{8EF7E240-25E3-4B33-B4EB-C67AF51A361F}"/>
    <hyperlink ref="G58" r:id="rId52" xr:uid="{5E845BEF-51F4-48E6-BED3-1DFC23B9F2EC}"/>
    <hyperlink ref="G59" r:id="rId53" xr:uid="{245862E3-2A37-48B2-B0E5-21F07E0D00A4}"/>
    <hyperlink ref="G60" r:id="rId54" xr:uid="{4FE0B2F8-0509-4D46-8E82-5B31AA57FB65}"/>
    <hyperlink ref="G61" r:id="rId55" xr:uid="{CC78AD3E-7599-415B-AFF2-93BC0378E256}"/>
    <hyperlink ref="G62" r:id="rId56" xr:uid="{3B6E26A9-9F5B-48AC-B6F4-3BFDA3554F5C}"/>
    <hyperlink ref="G63" r:id="rId57" xr:uid="{CC74F993-EB23-464B-92D6-E54D1342E92E}"/>
    <hyperlink ref="G64" r:id="rId58" xr:uid="{BDB78908-E2E4-4D95-896E-72D33F6BA487}"/>
    <hyperlink ref="G65" r:id="rId59" xr:uid="{3560B661-0E18-490C-B02F-A7C5B4E73FB2}"/>
    <hyperlink ref="G66" r:id="rId60" xr:uid="{BA04E4B2-41DB-4300-86F6-4385B20D6029}"/>
    <hyperlink ref="G67" r:id="rId61" xr:uid="{DBF6E8ED-278B-4C7A-8C30-C1CB2CB554EC}"/>
    <hyperlink ref="G68" r:id="rId62" xr:uid="{8A485AC3-C09F-4DA3-B455-30A19B2FFF80}"/>
    <hyperlink ref="G69" r:id="rId63" xr:uid="{9968C10B-CF14-4314-A92D-D5649830040F}"/>
    <hyperlink ref="G70" r:id="rId64" xr:uid="{7ED4297B-7576-45B6-9BC4-826B249278B1}"/>
    <hyperlink ref="G71" r:id="rId65" xr:uid="{B462EA8C-D25A-431B-8B71-5E0118CABED7}"/>
    <hyperlink ref="G72" r:id="rId66" xr:uid="{8BD768CE-FCCD-43B3-9BDC-F67AAC8874CA}"/>
    <hyperlink ref="G73" r:id="rId67" xr:uid="{E76BE3E0-77C9-4DF6-B331-F23C5D582E8E}"/>
    <hyperlink ref="G74" r:id="rId68" xr:uid="{1E23D624-907D-4C88-983C-20F1098E310B}"/>
    <hyperlink ref="G75" r:id="rId69" xr:uid="{1A181FD4-2290-43F0-9819-A84EEBDBB392}"/>
    <hyperlink ref="G76" r:id="rId70" xr:uid="{BFD7ED2C-38C0-48CE-B3D9-CCEED0209321}"/>
    <hyperlink ref="G77" r:id="rId71" xr:uid="{1223BEDD-844B-41B9-AD79-D6433ACC655E}"/>
    <hyperlink ref="G78" r:id="rId72" xr:uid="{D10139C8-8692-4486-9BDF-A4741A8FBAD2}"/>
    <hyperlink ref="G79" r:id="rId73" xr:uid="{B0BC846E-6BD1-436F-9CFE-543F3B1C084F}"/>
    <hyperlink ref="G80" r:id="rId74" xr:uid="{234ED285-1394-411C-959F-888B072836B5}"/>
    <hyperlink ref="G81" r:id="rId75" xr:uid="{BD45E5A0-7172-4CA0-BD38-B0D651664A2D}"/>
    <hyperlink ref="G82" r:id="rId76" xr:uid="{F2B6ACB2-9E78-45F4-8E7B-D319D3D79186}"/>
    <hyperlink ref="G83" r:id="rId77" xr:uid="{50043FEB-49E3-4257-BA93-FF51E860C803}"/>
    <hyperlink ref="G84" r:id="rId78" xr:uid="{D6F34E55-AFD4-4A0C-9585-F7FFA5644BD4}"/>
    <hyperlink ref="G85" r:id="rId79" xr:uid="{C6465198-493A-418C-AA52-CE6DB713A1DB}"/>
    <hyperlink ref="G86" r:id="rId80" xr:uid="{CCF0D29B-75DD-4F84-B262-B3350F96F8C2}"/>
    <hyperlink ref="G88" r:id="rId81" xr:uid="{60365D3F-8D17-4132-AB91-3E2BAB113D4B}"/>
    <hyperlink ref="G87" r:id="rId82" xr:uid="{A55746EE-81BE-4506-8F48-1AE36FF0C7BF}"/>
    <hyperlink ref="G89" r:id="rId83" xr:uid="{CA3503A4-9E3F-4622-A957-8ED3200591CA}"/>
    <hyperlink ref="G90" r:id="rId84" xr:uid="{93DB4D7F-424C-4AD1-A661-8B828C587AB9}"/>
    <hyperlink ref="G91" r:id="rId85" xr:uid="{43F2BD7A-E64D-4547-B3A4-E0D3A403F167}"/>
    <hyperlink ref="G92" r:id="rId86" xr:uid="{20069917-DA53-4DC8-AAEE-B2216151FD57}"/>
    <hyperlink ref="G93" r:id="rId87" xr:uid="{B5611D46-BED2-43DC-A507-093CCEACD161}"/>
    <hyperlink ref="G94" r:id="rId88" xr:uid="{43949E49-D171-466C-9EFA-F868B21305D4}"/>
    <hyperlink ref="G95" r:id="rId89" xr:uid="{4570B925-3DCE-4813-9D85-C96B2EC54387}"/>
    <hyperlink ref="G96" r:id="rId90" xr:uid="{0545D338-42EA-4A5E-83F4-8F633BDCCB00}"/>
    <hyperlink ref="G97" r:id="rId91" xr:uid="{DA81CF4E-7E6E-4F86-83C6-53A549EA8CDB}"/>
    <hyperlink ref="G98" r:id="rId92" xr:uid="{5706457C-4795-44E1-8E15-0F4DE3FBEEA3}"/>
    <hyperlink ref="G99" r:id="rId93" xr:uid="{91D860B3-347B-410C-92F8-C2762106B2C7}"/>
    <hyperlink ref="G100" r:id="rId94" xr:uid="{BD3CCB2A-8F0E-4D98-AAC0-8C3557550F58}"/>
    <hyperlink ref="G101" r:id="rId95" xr:uid="{D235444E-ED9B-4355-B511-15E906BF0F47}"/>
    <hyperlink ref="G102" r:id="rId96" xr:uid="{CD5F087B-108C-4FA5-AC87-26AA1DF4DB03}"/>
    <hyperlink ref="G103" r:id="rId97" xr:uid="{23FEF401-0F87-4014-849A-F26EEFAC8135}"/>
    <hyperlink ref="G104" r:id="rId98" xr:uid="{0FEC6356-64E2-48B0-B9F1-57C10E30B3C0}"/>
    <hyperlink ref="G105" r:id="rId99" xr:uid="{439C1FB3-E688-459C-A180-F470A054675B}"/>
    <hyperlink ref="G106" r:id="rId100" xr:uid="{D2EC1F84-EED8-4BE1-B8E8-C93F5A7135CF}"/>
    <hyperlink ref="G107" r:id="rId101" xr:uid="{6C3A3B5F-560D-4485-8062-C082267B2164}"/>
    <hyperlink ref="G108" r:id="rId102" xr:uid="{C1C6FEDB-6E6A-47C0-80FD-04CA1BC5EAEB}"/>
    <hyperlink ref="G109" r:id="rId103" xr:uid="{1A9B5A8C-7F62-4904-AFA3-7FB11A4AC058}"/>
    <hyperlink ref="G110" r:id="rId104" xr:uid="{E7571DB6-9B17-49E7-B1E6-3111EEBC60F8}"/>
    <hyperlink ref="G111" r:id="rId105" xr:uid="{FC4CAB6D-6ED1-488F-9E42-205EE98BB321}"/>
    <hyperlink ref="G112" r:id="rId106" xr:uid="{F30D5B73-94CE-4D17-ADA6-95202936CBC0}"/>
    <hyperlink ref="G113" r:id="rId107" xr:uid="{4DA225A9-4ED6-45AB-B481-D84CF461AC2A}"/>
    <hyperlink ref="G114" r:id="rId108" xr:uid="{A2031613-2B61-45D7-A7B1-110823203B86}"/>
    <hyperlink ref="G115" r:id="rId109" xr:uid="{21C78181-9319-4EB7-A6A2-2DAD20341A5C}"/>
    <hyperlink ref="G116" r:id="rId110" xr:uid="{DD5435EC-3EB9-40E5-A323-42677A22BBAD}"/>
    <hyperlink ref="G117" r:id="rId111" xr:uid="{770461AB-0755-4549-8E2D-0AB2C9FE46C7}"/>
    <hyperlink ref="G118" r:id="rId112" xr:uid="{18D044E9-4A2F-4D9B-8BFF-DEF9EF3DB7F2}"/>
    <hyperlink ref="G119" r:id="rId113" xr:uid="{32C89B1F-6182-49C9-8AF3-D24099E4068F}"/>
    <hyperlink ref="G120" r:id="rId114" xr:uid="{E7453EFF-0E52-44E3-A21E-5310E9F2DFB6}"/>
    <hyperlink ref="G121" r:id="rId115" xr:uid="{03ACAA71-285B-407B-B9D6-8CC46154AAB2}"/>
    <hyperlink ref="G122" r:id="rId116" xr:uid="{BB9AF768-592C-4601-9FEE-ABF7DEEBE302}"/>
    <hyperlink ref="G123" r:id="rId117" xr:uid="{FC074520-46D5-45B5-BAC1-5C17A1D945F7}"/>
    <hyperlink ref="G124" r:id="rId118" xr:uid="{3702797F-235E-40D2-A7C3-713D10B6CA38}"/>
    <hyperlink ref="G125" r:id="rId119" xr:uid="{8E87E034-1FB0-4318-83D9-8A0CACE575F3}"/>
    <hyperlink ref="G126" r:id="rId120" xr:uid="{63FBD572-09E9-4D90-A612-FA17D3E970E8}"/>
    <hyperlink ref="G127" r:id="rId121" xr:uid="{6426E8ED-1F31-4918-A2A3-FE7EEEE52605}"/>
    <hyperlink ref="G128" r:id="rId122" xr:uid="{C5628E68-D13D-4CAE-A1C8-79660002B49E}"/>
    <hyperlink ref="G129" r:id="rId123" xr:uid="{F0DE8B39-6944-406B-9120-B72EBD71EDE2}"/>
    <hyperlink ref="G130" r:id="rId124" xr:uid="{5F2749C9-BCDB-43E5-B24C-FBB2A9C30094}"/>
    <hyperlink ref="G131" r:id="rId125" xr:uid="{D60DE42F-3B62-4A05-9A6C-C028396333A9}"/>
    <hyperlink ref="G132" r:id="rId126" xr:uid="{E1F1A594-159D-43FB-82F4-FE37502DF723}"/>
    <hyperlink ref="G133" r:id="rId127" xr:uid="{806DB62B-D496-4F37-8F38-51092419A641}"/>
    <hyperlink ref="G134" r:id="rId128" xr:uid="{635ED8B5-D1F0-4B32-963F-B01E3DDCCCDB}"/>
    <hyperlink ref="G135" r:id="rId129" xr:uid="{5A412F7C-330C-48BF-9EDE-DFA53259514D}"/>
    <hyperlink ref="G136" r:id="rId130" xr:uid="{F5798D77-1530-4B1A-981C-8DBE66391462}"/>
    <hyperlink ref="G154" r:id="rId131" xr:uid="{E3921209-12F2-4451-A22A-DF1DD8A6D9B9}"/>
    <hyperlink ref="G153" r:id="rId132" xr:uid="{2A8B9019-E63F-4232-8841-5C7B9C5721A4}"/>
    <hyperlink ref="G152" r:id="rId133" xr:uid="{14DB7ED8-FC31-4F31-AA67-5F69B8D853F1}"/>
    <hyperlink ref="G151" r:id="rId134" xr:uid="{B70CEA7D-A910-4795-B8E6-75CF668DE56C}"/>
    <hyperlink ref="G150" r:id="rId135" xr:uid="{351BFB50-65EE-4D7E-B03A-BA511CEC7003}"/>
    <hyperlink ref="G149" r:id="rId136" xr:uid="{0ADCDF67-95CD-4396-8986-4444B12B24C3}"/>
    <hyperlink ref="G148" r:id="rId137" xr:uid="{4A44C8C7-D53D-4CFC-B592-19FDEDE21EE4}"/>
    <hyperlink ref="G147" r:id="rId138" xr:uid="{B42AE545-F765-4C4B-B781-9452B1BEDD46}"/>
    <hyperlink ref="G146" r:id="rId139" xr:uid="{89B26069-A276-4175-9A0C-6C46441D721A}"/>
    <hyperlink ref="G145" r:id="rId140" xr:uid="{02071BBB-B247-42B1-84B2-1C232FD4140F}"/>
    <hyperlink ref="G155" r:id="rId141" xr:uid="{FC082DF8-7D86-4413-945A-B9E99C9843CF}"/>
    <hyperlink ref="G156" r:id="rId142" xr:uid="{BAAFF6B5-6859-45FB-A16A-8F2809C44086}"/>
    <hyperlink ref="G144" r:id="rId143" xr:uid="{69B49A5B-C64A-425B-A45F-3552FAFD2865}"/>
    <hyperlink ref="G143" r:id="rId144" xr:uid="{6BA6F610-AE13-43D5-9888-F8471F9E74D9}"/>
    <hyperlink ref="G142" r:id="rId145" xr:uid="{A1F8517B-A642-4F25-A007-8CFC43B95AF1}"/>
    <hyperlink ref="G141" r:id="rId146" xr:uid="{9A5F6B34-425E-4A66-8777-D603790CE35D}"/>
    <hyperlink ref="G157" r:id="rId147" xr:uid="{C65658B5-3155-4973-956F-928FBAEBA04B}"/>
    <hyperlink ref="G140" r:id="rId148" xr:uid="{FCBB31FC-6009-40FD-B46A-F7DEA5761FD8}"/>
    <hyperlink ref="G139" r:id="rId149" xr:uid="{79262752-C2DF-46AE-A969-FE6DE69373FC}"/>
    <hyperlink ref="G137" r:id="rId150" xr:uid="{92E9E95D-4B26-4B5C-B248-688AB013DE9C}"/>
    <hyperlink ref="G138" r:id="rId151" xr:uid="{C00F92EC-8FEE-4606-BB4A-0AFD72FC039B}"/>
    <hyperlink ref="G164" r:id="rId152" xr:uid="{89B55A54-AF98-457A-8CE2-9686FBA6B578}"/>
    <hyperlink ref="G165" r:id="rId153" xr:uid="{172DA225-C669-429F-A398-7EF24F11C615}"/>
    <hyperlink ref="G166" r:id="rId154" xr:uid="{C9B7EF99-7EF4-4957-98D1-8FE6EBB1E906}"/>
    <hyperlink ref="G167" r:id="rId155" xr:uid="{C8C01D70-A193-4653-8419-8CF26A222D5E}"/>
    <hyperlink ref="G168" r:id="rId156" xr:uid="{70C8F033-1227-41C1-BD76-685CCDFD8D17}"/>
    <hyperlink ref="G170" r:id="rId157" xr:uid="{7F658962-D6B6-4A51-ADAA-FF14EA2F2373}"/>
    <hyperlink ref="G169" r:id="rId158" xr:uid="{DF282552-51F0-4E97-AA4E-9D7E56348672}"/>
    <hyperlink ref="G171" r:id="rId159" xr:uid="{331592A3-A049-4694-A3AA-F689D5C9C69C}"/>
    <hyperlink ref="G172" r:id="rId160" xr:uid="{D66ECA0C-FC93-43DF-8306-D21671501930}"/>
    <hyperlink ref="G173" r:id="rId161" xr:uid="{E6A00CED-2DBF-4376-8CF4-424E90B1EA7F}"/>
    <hyperlink ref="G174" r:id="rId162" xr:uid="{74A792F0-2533-45B7-B5DD-2D27594FDFDD}"/>
    <hyperlink ref="G175" r:id="rId163" xr:uid="{2A18CF33-CAAB-4B73-9B90-8B77A4B5A8D5}"/>
    <hyperlink ref="G176" r:id="rId164" xr:uid="{6B96FFB3-CE1D-459E-B564-01433F615FFE}"/>
    <hyperlink ref="G177" r:id="rId165" xr:uid="{CE64BBD7-A46D-4C78-AC2B-DE634E09BE7D}"/>
    <hyperlink ref="G178" r:id="rId166" xr:uid="{5527BC22-6AEF-4D41-820D-09F3D23BE85C}"/>
    <hyperlink ref="G179" r:id="rId167" xr:uid="{25A42987-1DA3-43AE-933F-E2784D738387}"/>
    <hyperlink ref="G158" r:id="rId168" xr:uid="{5EE419CF-D3CB-4477-883F-8ECF8DF52E50}"/>
    <hyperlink ref="G159" r:id="rId169" xr:uid="{3F5FD636-2793-4AEA-8651-B1E0E78083C3}"/>
    <hyperlink ref="G160" r:id="rId170" xr:uid="{0E8324BA-0356-44CC-9784-BFC3FB56655D}"/>
    <hyperlink ref="G161" r:id="rId171" xr:uid="{F26F8AAB-CB37-48F3-8805-5314F4FF3426}"/>
    <hyperlink ref="G162" r:id="rId172" xr:uid="{626DCE2A-0C54-4A2B-A36D-10A75F872049}"/>
    <hyperlink ref="G163" r:id="rId173" xr:uid="{A9E9BBF6-2BE5-4B5C-B3B9-31259483453B}"/>
    <hyperlink ref="G180" r:id="rId174" xr:uid="{F962C22F-9B5E-4692-BB6C-E6E716386374}"/>
    <hyperlink ref="G181" r:id="rId175" xr:uid="{3C8E66B8-BD86-4B57-8F72-C04DD09C1AFF}"/>
    <hyperlink ref="G182" r:id="rId176" xr:uid="{DE525350-AA65-47BB-A018-A4925C7A5E3C}"/>
    <hyperlink ref="G183" r:id="rId177" xr:uid="{C6114E48-51E7-4283-9D5F-1EEEC7C0396C}"/>
    <hyperlink ref="G184" r:id="rId178" xr:uid="{389F4074-04C1-4D36-9EB0-DD8758273FCA}"/>
    <hyperlink ref="G185" r:id="rId179" xr:uid="{59C1341A-C54A-48BD-A9D8-0E471EA7F476}"/>
    <hyperlink ref="G186" r:id="rId180" xr:uid="{4DE1178C-8C71-4FA0-B8BB-815C4708A3D9}"/>
    <hyperlink ref="G187" r:id="rId181" xr:uid="{F5A0C0D6-0E0E-427A-8B86-39B8FA0E229D}"/>
    <hyperlink ref="G188" r:id="rId182" xr:uid="{420C3CB3-07AE-44F9-911F-3B6C9C1EC1C9}"/>
    <hyperlink ref="G189" r:id="rId183" xr:uid="{87AAB0A1-884D-4794-B83A-63F161A0B11C}"/>
    <hyperlink ref="G190" r:id="rId184" xr:uid="{9D931E50-F4FD-4AFB-B71E-2DDC5C4829E9}"/>
    <hyperlink ref="G191" r:id="rId185" xr:uid="{473C3D21-DDA3-4085-BDBC-6DFBE9CBE469}"/>
    <hyperlink ref="G192" r:id="rId186" xr:uid="{CF5D09EC-3AB6-4C95-9548-04E39D9F628B}"/>
    <hyperlink ref="G193" r:id="rId187" xr:uid="{4D29F306-7383-40B1-9F00-57E7165350A6}"/>
    <hyperlink ref="G194" r:id="rId188" xr:uid="{0F3D2B2E-B09A-4301-B9B6-8E63A4C5A50B}"/>
    <hyperlink ref="G195" r:id="rId189" xr:uid="{F9778820-2314-42B6-B8EE-9E93EEADDDCD}"/>
    <hyperlink ref="G196" r:id="rId190" xr:uid="{D8B186FC-C6D8-4824-AF74-6936DCCEC01F}"/>
    <hyperlink ref="G197" r:id="rId191" xr:uid="{380DEB79-DC1F-4E76-847C-6BB00552F9C9}"/>
  </hyperlinks>
  <pageMargins left="0.7" right="0.7" top="0.75" bottom="0.75" header="0.3" footer="0.3"/>
  <pageSetup scale="11" fitToHeight="28" orientation="portrait" r:id="rId192"/>
  <drawing r:id="rId193"/>
  <legacyDrawing r:id="rId194"/>
  <tableParts count="1">
    <tablePart r:id="rId195"/>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'https://ncstudents.sharepoint.com/sites/StudentProjects/Shared Documents/Project Management/SDG Mapping &amp; Reporting/[SDG Mapping - Inside NC News.xlsx]SUPPORTING INFO'!#REF!</xm:f>
          </x14:formula1>
          <xm:sqref>H4:X81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Z56"/>
  <sheetViews>
    <sheetView zoomScale="55" zoomScaleNormal="55" workbookViewId="0">
      <selection activeCell="A4" sqref="A4:Y56"/>
    </sheetView>
  </sheetViews>
  <sheetFormatPr defaultColWidth="9.109375" defaultRowHeight="13.8" x14ac:dyDescent="0.25"/>
  <cols>
    <col min="1" max="1" width="41.5546875" style="1" customWidth="1"/>
    <col min="2" max="2" width="114.109375" style="1" customWidth="1"/>
    <col min="3" max="3" width="13.109375" style="1" customWidth="1"/>
    <col min="4" max="4" width="20.5546875" style="182" customWidth="1"/>
    <col min="5" max="5" width="25.5546875" style="1" customWidth="1"/>
    <col min="6" max="6" width="36.44140625" style="1" customWidth="1"/>
    <col min="7" max="23" width="9" style="1" customWidth="1"/>
    <col min="24" max="24" width="185.5546875" style="34" customWidth="1"/>
    <col min="25" max="25" width="95.6640625" style="1" customWidth="1"/>
    <col min="26" max="16384" width="9.109375" style="1"/>
  </cols>
  <sheetData>
    <row r="1" spans="1:182" customFormat="1" ht="30.75" customHeight="1" x14ac:dyDescent="0.3">
      <c r="A1" s="361" t="s">
        <v>24</v>
      </c>
      <c r="B1" s="361"/>
      <c r="C1" s="361"/>
      <c r="D1" s="361"/>
      <c r="E1" s="361"/>
      <c r="F1" s="361"/>
      <c r="G1" s="361"/>
      <c r="H1" s="361"/>
      <c r="I1" s="361"/>
      <c r="J1" s="361"/>
      <c r="K1" s="361"/>
      <c r="L1" s="361"/>
      <c r="M1" s="361"/>
      <c r="N1" s="361"/>
      <c r="O1" s="361"/>
      <c r="P1" s="361"/>
      <c r="Q1" s="361"/>
      <c r="R1" s="361"/>
      <c r="S1" s="361"/>
      <c r="T1" s="361"/>
      <c r="U1" s="361"/>
      <c r="V1" s="361"/>
      <c r="W1" s="361"/>
      <c r="X1" s="361"/>
      <c r="Y1" s="185"/>
      <c r="Z1" s="44"/>
      <c r="AA1" s="44"/>
      <c r="AB1" s="44"/>
      <c r="AC1" s="44"/>
      <c r="AD1" s="2"/>
      <c r="AE1" s="2"/>
      <c r="AF1" s="2"/>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7"/>
      <c r="EE1" s="7"/>
      <c r="EF1" s="7"/>
      <c r="EG1" s="7"/>
      <c r="EH1" s="7"/>
      <c r="EI1" s="7"/>
      <c r="EJ1" s="7"/>
      <c r="EK1" s="7"/>
      <c r="EL1" s="7"/>
      <c r="EM1" s="7"/>
      <c r="EN1" s="7"/>
      <c r="EO1" s="7"/>
      <c r="EP1" s="7"/>
      <c r="EQ1" s="7"/>
      <c r="ER1" s="7"/>
      <c r="ES1" s="7"/>
      <c r="ET1" s="7"/>
      <c r="EU1" s="7"/>
      <c r="EV1" s="7"/>
      <c r="EW1" s="7"/>
      <c r="EX1" s="7"/>
      <c r="EY1" s="7"/>
      <c r="EZ1" s="7"/>
      <c r="FA1" s="7"/>
      <c r="FB1" s="7"/>
      <c r="FC1" s="7"/>
      <c r="FD1" s="7"/>
      <c r="FE1" s="7"/>
      <c r="FF1" s="7"/>
      <c r="FG1" s="7"/>
      <c r="FH1" s="7"/>
      <c r="FI1" s="7"/>
      <c r="FJ1" s="7"/>
      <c r="FK1" s="7"/>
      <c r="FL1" s="7"/>
      <c r="FM1" s="7"/>
      <c r="FN1" s="7"/>
      <c r="FO1" s="7"/>
      <c r="FP1" s="7"/>
      <c r="FQ1" s="7"/>
      <c r="FR1" s="7"/>
      <c r="FS1" s="7"/>
      <c r="FT1" s="7"/>
      <c r="FU1" s="7"/>
      <c r="FV1" s="7"/>
      <c r="FW1" s="7"/>
      <c r="FX1" s="7"/>
      <c r="FY1" s="7"/>
      <c r="FZ1" s="7"/>
    </row>
    <row r="2" spans="1:182" customFormat="1" ht="30.75" customHeight="1" thickBot="1" x14ac:dyDescent="0.35">
      <c r="A2" s="364" t="s">
        <v>980</v>
      </c>
      <c r="B2" s="362"/>
      <c r="C2" s="362"/>
      <c r="D2" s="362"/>
      <c r="E2" s="362"/>
      <c r="F2" s="362"/>
      <c r="G2" s="362"/>
      <c r="H2" s="362"/>
      <c r="I2" s="362"/>
      <c r="J2" s="362"/>
      <c r="K2" s="362"/>
      <c r="L2" s="362"/>
      <c r="M2" s="362"/>
      <c r="N2" s="362"/>
      <c r="O2" s="362"/>
      <c r="P2" s="362"/>
      <c r="Q2" s="362"/>
      <c r="R2" s="362"/>
      <c r="S2" s="362"/>
      <c r="T2" s="362"/>
      <c r="U2" s="362"/>
      <c r="V2" s="362"/>
      <c r="W2" s="362"/>
      <c r="X2" s="363"/>
      <c r="Y2" s="125"/>
      <c r="Z2" s="44"/>
      <c r="AA2" s="44"/>
      <c r="AB2" s="44"/>
      <c r="AC2" s="44"/>
      <c r="AD2" s="2"/>
      <c r="AE2" s="2"/>
      <c r="AF2" s="2"/>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c r="DS2" s="7"/>
      <c r="DT2" s="7"/>
      <c r="DU2" s="7"/>
      <c r="DV2" s="7"/>
      <c r="DW2" s="7"/>
      <c r="DX2" s="7"/>
      <c r="DY2" s="7"/>
      <c r="DZ2" s="7"/>
      <c r="EA2" s="7"/>
      <c r="EB2" s="7"/>
      <c r="EC2" s="7"/>
      <c r="ED2" s="7"/>
      <c r="EE2" s="7"/>
      <c r="EF2" s="7"/>
      <c r="EG2" s="7"/>
      <c r="EH2" s="7"/>
      <c r="EI2" s="7"/>
      <c r="EJ2" s="7"/>
      <c r="EK2" s="7"/>
      <c r="EL2" s="7"/>
      <c r="EM2" s="7"/>
      <c r="EN2" s="7"/>
      <c r="EO2" s="7"/>
      <c r="EP2" s="7"/>
      <c r="EQ2" s="7"/>
      <c r="ER2" s="7"/>
      <c r="ES2" s="7"/>
      <c r="ET2" s="7"/>
      <c r="EU2" s="7"/>
      <c r="EV2" s="7"/>
      <c r="EW2" s="7"/>
      <c r="EX2" s="7"/>
      <c r="EY2" s="7"/>
      <c r="EZ2" s="7"/>
      <c r="FA2" s="7"/>
      <c r="FB2" s="7"/>
      <c r="FC2" s="7"/>
      <c r="FD2" s="7"/>
      <c r="FE2" s="7"/>
      <c r="FF2" s="7"/>
      <c r="FG2" s="7"/>
      <c r="FH2" s="7"/>
      <c r="FI2" s="7"/>
      <c r="FJ2" s="7"/>
      <c r="FK2" s="7"/>
      <c r="FL2" s="7"/>
      <c r="FM2" s="7"/>
      <c r="FN2" s="7"/>
      <c r="FO2" s="7"/>
      <c r="FP2" s="7"/>
      <c r="FQ2" s="7"/>
      <c r="FR2" s="7"/>
      <c r="FS2" s="7"/>
      <c r="FT2" s="7"/>
      <c r="FU2" s="7"/>
      <c r="FV2" s="7"/>
      <c r="FW2" s="7"/>
      <c r="FX2" s="7"/>
      <c r="FY2" s="7"/>
      <c r="FZ2" s="7"/>
    </row>
    <row r="3" spans="1:182" s="33" customFormat="1" ht="132.75" customHeight="1" thickBot="1" x14ac:dyDescent="0.35">
      <c r="A3" s="149" t="s">
        <v>981</v>
      </c>
      <c r="B3" s="150" t="s">
        <v>982</v>
      </c>
      <c r="C3" s="149" t="s">
        <v>91</v>
      </c>
      <c r="D3" s="149" t="s">
        <v>92</v>
      </c>
      <c r="E3" s="131" t="s">
        <v>983</v>
      </c>
      <c r="F3" s="127" t="s">
        <v>984</v>
      </c>
      <c r="G3" s="151" t="s">
        <v>7</v>
      </c>
      <c r="H3" s="152" t="s">
        <v>8</v>
      </c>
      <c r="I3" s="153" t="s">
        <v>9</v>
      </c>
      <c r="J3" s="154" t="s">
        <v>10</v>
      </c>
      <c r="K3" s="155" t="s">
        <v>11</v>
      </c>
      <c r="L3" s="156" t="s">
        <v>12</v>
      </c>
      <c r="M3" s="157" t="s">
        <v>13</v>
      </c>
      <c r="N3" s="158" t="s">
        <v>14</v>
      </c>
      <c r="O3" s="159" t="s">
        <v>15</v>
      </c>
      <c r="P3" s="160" t="s">
        <v>16</v>
      </c>
      <c r="Q3" s="161" t="s">
        <v>17</v>
      </c>
      <c r="R3" s="162" t="s">
        <v>18</v>
      </c>
      <c r="S3" s="163" t="s">
        <v>19</v>
      </c>
      <c r="T3" s="164" t="s">
        <v>20</v>
      </c>
      <c r="U3" s="165" t="s">
        <v>21</v>
      </c>
      <c r="V3" s="166" t="s">
        <v>22</v>
      </c>
      <c r="W3" s="186" t="s">
        <v>23</v>
      </c>
      <c r="X3" s="130" t="s">
        <v>36</v>
      </c>
      <c r="Y3" s="188" t="s">
        <v>37</v>
      </c>
    </row>
    <row r="4" spans="1:182" s="33" customFormat="1" ht="171.75" customHeight="1" x14ac:dyDescent="0.3">
      <c r="A4" s="167" t="s">
        <v>2637</v>
      </c>
      <c r="B4" s="60" t="s">
        <v>2638</v>
      </c>
      <c r="C4" s="168">
        <v>2014</v>
      </c>
      <c r="D4" s="167" t="s">
        <v>1726</v>
      </c>
      <c r="E4" s="169" t="s">
        <v>1737</v>
      </c>
      <c r="F4" s="170" t="s">
        <v>2639</v>
      </c>
      <c r="G4" s="94" t="s">
        <v>41</v>
      </c>
      <c r="H4" s="94" t="s">
        <v>41</v>
      </c>
      <c r="I4" s="94" t="s">
        <v>9</v>
      </c>
      <c r="J4" s="94" t="s">
        <v>41</v>
      </c>
      <c r="K4" s="94" t="s">
        <v>41</v>
      </c>
      <c r="L4" s="94" t="s">
        <v>41</v>
      </c>
      <c r="M4" s="94" t="s">
        <v>13</v>
      </c>
      <c r="N4" s="94" t="s">
        <v>41</v>
      </c>
      <c r="O4" s="94" t="s">
        <v>15</v>
      </c>
      <c r="P4" s="94" t="s">
        <v>41</v>
      </c>
      <c r="Q4" s="94" t="s">
        <v>41</v>
      </c>
      <c r="R4" s="94" t="s">
        <v>18</v>
      </c>
      <c r="S4" s="94" t="s">
        <v>41</v>
      </c>
      <c r="T4" s="94" t="s">
        <v>41</v>
      </c>
      <c r="U4" s="94" t="s">
        <v>41</v>
      </c>
      <c r="V4" s="94" t="s">
        <v>41</v>
      </c>
      <c r="W4" s="94" t="s">
        <v>23</v>
      </c>
      <c r="X4" s="187" t="s">
        <v>2640</v>
      </c>
      <c r="Y4" s="145" t="s">
        <v>2641</v>
      </c>
    </row>
    <row r="5" spans="1:182" s="33" customFormat="1" ht="105" customHeight="1" x14ac:dyDescent="0.3">
      <c r="A5" s="167" t="s">
        <v>2642</v>
      </c>
      <c r="B5" s="60" t="s">
        <v>2643</v>
      </c>
      <c r="C5" s="168" t="s">
        <v>2644</v>
      </c>
      <c r="D5" s="167" t="s">
        <v>1726</v>
      </c>
      <c r="E5" s="169" t="s">
        <v>1731</v>
      </c>
      <c r="F5" s="170" t="s">
        <v>2645</v>
      </c>
      <c r="G5" s="94" t="s">
        <v>41</v>
      </c>
      <c r="H5" s="94" t="s">
        <v>41</v>
      </c>
      <c r="I5" s="94" t="s">
        <v>41</v>
      </c>
      <c r="J5" s="94" t="s">
        <v>41</v>
      </c>
      <c r="K5" s="94" t="s">
        <v>41</v>
      </c>
      <c r="L5" s="94" t="s">
        <v>41</v>
      </c>
      <c r="M5" s="94" t="s">
        <v>13</v>
      </c>
      <c r="N5" s="94" t="s">
        <v>41</v>
      </c>
      <c r="O5" s="94" t="s">
        <v>41</v>
      </c>
      <c r="P5" s="94" t="s">
        <v>41</v>
      </c>
      <c r="Q5" s="94" t="s">
        <v>41</v>
      </c>
      <c r="R5" s="94" t="s">
        <v>18</v>
      </c>
      <c r="S5" s="94" t="s">
        <v>19</v>
      </c>
      <c r="T5" s="94" t="s">
        <v>41</v>
      </c>
      <c r="U5" s="94" t="s">
        <v>41</v>
      </c>
      <c r="V5" s="94" t="s">
        <v>41</v>
      </c>
      <c r="W5" s="94" t="s">
        <v>41</v>
      </c>
      <c r="X5" s="171" t="s">
        <v>2646</v>
      </c>
      <c r="Y5" s="94">
        <v>0</v>
      </c>
    </row>
    <row r="6" spans="1:182" s="33" customFormat="1" ht="85.5" customHeight="1" x14ac:dyDescent="0.3">
      <c r="A6" s="167" t="s">
        <v>2647</v>
      </c>
      <c r="B6" s="60" t="s">
        <v>2648</v>
      </c>
      <c r="C6" s="168">
        <v>2012</v>
      </c>
      <c r="D6" s="167" t="s">
        <v>1726</v>
      </c>
      <c r="E6" s="169" t="s">
        <v>1727</v>
      </c>
      <c r="F6" s="170" t="s">
        <v>2649</v>
      </c>
      <c r="G6" s="94" t="s">
        <v>41</v>
      </c>
      <c r="H6" s="94" t="s">
        <v>41</v>
      </c>
      <c r="I6" s="94" t="s">
        <v>41</v>
      </c>
      <c r="J6" s="94" t="s">
        <v>41</v>
      </c>
      <c r="K6" s="94" t="s">
        <v>41</v>
      </c>
      <c r="L6" s="94" t="s">
        <v>41</v>
      </c>
      <c r="M6" s="94" t="s">
        <v>13</v>
      </c>
      <c r="N6" s="94" t="s">
        <v>41</v>
      </c>
      <c r="O6" s="94" t="s">
        <v>41</v>
      </c>
      <c r="P6" s="94" t="s">
        <v>41</v>
      </c>
      <c r="Q6" s="94" t="s">
        <v>41</v>
      </c>
      <c r="R6" s="94" t="s">
        <v>18</v>
      </c>
      <c r="S6" s="94" t="s">
        <v>41</v>
      </c>
      <c r="T6" s="94" t="s">
        <v>41</v>
      </c>
      <c r="U6" s="94" t="s">
        <v>41</v>
      </c>
      <c r="V6" s="94" t="s">
        <v>41</v>
      </c>
      <c r="W6" s="94" t="s">
        <v>41</v>
      </c>
      <c r="X6" s="171" t="s">
        <v>2650</v>
      </c>
      <c r="Y6" s="94" t="s">
        <v>2651</v>
      </c>
    </row>
    <row r="7" spans="1:182" s="33" customFormat="1" ht="100.5" customHeight="1" x14ac:dyDescent="0.3">
      <c r="A7" s="167" t="s">
        <v>2652</v>
      </c>
      <c r="B7" s="60" t="s">
        <v>2653</v>
      </c>
      <c r="C7" s="168">
        <v>2015</v>
      </c>
      <c r="D7" s="167" t="s">
        <v>1732</v>
      </c>
      <c r="E7" s="169" t="s">
        <v>1727</v>
      </c>
      <c r="F7" s="170" t="s">
        <v>2654</v>
      </c>
      <c r="G7" s="94" t="s">
        <v>41</v>
      </c>
      <c r="H7" s="94" t="s">
        <v>41</v>
      </c>
      <c r="I7" s="94" t="s">
        <v>41</v>
      </c>
      <c r="J7" s="94" t="s">
        <v>41</v>
      </c>
      <c r="K7" s="94" t="s">
        <v>41</v>
      </c>
      <c r="L7" s="94" t="s">
        <v>41</v>
      </c>
      <c r="M7" s="94" t="s">
        <v>41</v>
      </c>
      <c r="N7" s="94" t="s">
        <v>41</v>
      </c>
      <c r="O7" s="94" t="s">
        <v>41</v>
      </c>
      <c r="P7" s="94" t="s">
        <v>41</v>
      </c>
      <c r="Q7" s="94" t="s">
        <v>17</v>
      </c>
      <c r="R7" s="94" t="s">
        <v>41</v>
      </c>
      <c r="S7" s="94" t="s">
        <v>19</v>
      </c>
      <c r="T7" s="94" t="s">
        <v>41</v>
      </c>
      <c r="U7" s="94" t="s">
        <v>41</v>
      </c>
      <c r="V7" s="94" t="s">
        <v>41</v>
      </c>
      <c r="W7" s="94" t="s">
        <v>41</v>
      </c>
      <c r="X7" s="171" t="s">
        <v>2655</v>
      </c>
      <c r="Y7" s="94">
        <v>0</v>
      </c>
    </row>
    <row r="8" spans="1:182" s="33" customFormat="1" ht="267.75" customHeight="1" x14ac:dyDescent="0.3">
      <c r="A8" s="167" t="s">
        <v>2656</v>
      </c>
      <c r="B8" s="60" t="s">
        <v>2657</v>
      </c>
      <c r="C8" s="168">
        <v>2015</v>
      </c>
      <c r="D8" s="167" t="s">
        <v>1734</v>
      </c>
      <c r="E8" s="169" t="s">
        <v>1727</v>
      </c>
      <c r="F8" s="172" t="s">
        <v>2658</v>
      </c>
      <c r="G8" s="94" t="s">
        <v>41</v>
      </c>
      <c r="H8" s="94" t="s">
        <v>8</v>
      </c>
      <c r="I8" s="94" t="s">
        <v>41</v>
      </c>
      <c r="J8" s="94" t="s">
        <v>10</v>
      </c>
      <c r="K8" s="94" t="s">
        <v>41</v>
      </c>
      <c r="L8" s="94" t="s">
        <v>41</v>
      </c>
      <c r="M8" s="94" t="s">
        <v>41</v>
      </c>
      <c r="N8" s="94" t="s">
        <v>41</v>
      </c>
      <c r="O8" s="94" t="s">
        <v>41</v>
      </c>
      <c r="P8" s="94" t="s">
        <v>41</v>
      </c>
      <c r="Q8" s="94" t="s">
        <v>17</v>
      </c>
      <c r="R8" s="94" t="s">
        <v>18</v>
      </c>
      <c r="S8" s="94" t="s">
        <v>41</v>
      </c>
      <c r="T8" s="94" t="s">
        <v>41</v>
      </c>
      <c r="U8" s="94" t="s">
        <v>41</v>
      </c>
      <c r="V8" s="94" t="s">
        <v>41</v>
      </c>
      <c r="W8" s="94" t="s">
        <v>23</v>
      </c>
      <c r="X8" s="173" t="s">
        <v>2659</v>
      </c>
      <c r="Y8" s="94">
        <v>0</v>
      </c>
    </row>
    <row r="9" spans="1:182" s="33" customFormat="1" ht="71.25" customHeight="1" x14ac:dyDescent="0.3">
      <c r="A9" s="167" t="s">
        <v>2660</v>
      </c>
      <c r="B9" s="60" t="s">
        <v>2661</v>
      </c>
      <c r="C9" s="168">
        <v>2014</v>
      </c>
      <c r="D9" s="167" t="s">
        <v>1722</v>
      </c>
      <c r="E9" s="169" t="s">
        <v>1727</v>
      </c>
      <c r="F9" s="170" t="s">
        <v>2662</v>
      </c>
      <c r="G9" s="94" t="s">
        <v>41</v>
      </c>
      <c r="H9" s="94" t="s">
        <v>41</v>
      </c>
      <c r="I9" s="94" t="s">
        <v>41</v>
      </c>
      <c r="J9" s="94" t="s">
        <v>41</v>
      </c>
      <c r="K9" s="94" t="s">
        <v>41</v>
      </c>
      <c r="L9" s="94" t="s">
        <v>41</v>
      </c>
      <c r="M9" s="94" t="s">
        <v>41</v>
      </c>
      <c r="N9" s="94" t="s">
        <v>41</v>
      </c>
      <c r="O9" s="94" t="s">
        <v>41</v>
      </c>
      <c r="P9" s="94" t="s">
        <v>41</v>
      </c>
      <c r="Q9" s="94" t="s">
        <v>17</v>
      </c>
      <c r="R9" s="94" t="s">
        <v>18</v>
      </c>
      <c r="S9" s="94" t="s">
        <v>41</v>
      </c>
      <c r="T9" s="94" t="s">
        <v>41</v>
      </c>
      <c r="U9" s="94" t="s">
        <v>41</v>
      </c>
      <c r="V9" s="94" t="s">
        <v>41</v>
      </c>
      <c r="W9" s="94" t="s">
        <v>41</v>
      </c>
      <c r="X9" s="171" t="s">
        <v>2663</v>
      </c>
      <c r="Y9" s="94">
        <v>0</v>
      </c>
    </row>
    <row r="10" spans="1:182" s="33" customFormat="1" ht="164.25" customHeight="1" x14ac:dyDescent="0.3">
      <c r="A10" s="167" t="s">
        <v>2664</v>
      </c>
      <c r="B10" s="60" t="s">
        <v>2665</v>
      </c>
      <c r="C10" s="168">
        <v>2013</v>
      </c>
      <c r="D10" s="167" t="s">
        <v>1726</v>
      </c>
      <c r="E10" s="169" t="s">
        <v>1725</v>
      </c>
      <c r="F10" s="170" t="s">
        <v>2666</v>
      </c>
      <c r="G10" s="94" t="s">
        <v>41</v>
      </c>
      <c r="H10" s="94" t="s">
        <v>41</v>
      </c>
      <c r="I10" s="94" t="s">
        <v>41</v>
      </c>
      <c r="J10" s="94" t="s">
        <v>41</v>
      </c>
      <c r="K10" s="94" t="s">
        <v>41</v>
      </c>
      <c r="L10" s="94" t="s">
        <v>41</v>
      </c>
      <c r="M10" s="94" t="s">
        <v>13</v>
      </c>
      <c r="N10" s="94" t="s">
        <v>41</v>
      </c>
      <c r="O10" s="94" t="s">
        <v>15</v>
      </c>
      <c r="P10" s="94" t="s">
        <v>41</v>
      </c>
      <c r="Q10" s="94" t="s">
        <v>41</v>
      </c>
      <c r="R10" s="94" t="s">
        <v>18</v>
      </c>
      <c r="S10" s="94" t="s">
        <v>41</v>
      </c>
      <c r="T10" s="94" t="s">
        <v>41</v>
      </c>
      <c r="U10" s="94" t="s">
        <v>41</v>
      </c>
      <c r="V10" s="94" t="s">
        <v>41</v>
      </c>
      <c r="W10" s="94" t="s">
        <v>41</v>
      </c>
      <c r="X10" s="173" t="s">
        <v>2667</v>
      </c>
      <c r="Y10" s="94">
        <v>0</v>
      </c>
    </row>
    <row r="11" spans="1:182" s="33" customFormat="1" ht="104.25" customHeight="1" x14ac:dyDescent="0.3">
      <c r="A11" s="167" t="s">
        <v>2668</v>
      </c>
      <c r="B11" s="60" t="s">
        <v>2669</v>
      </c>
      <c r="C11" s="168">
        <v>2013</v>
      </c>
      <c r="D11" s="167" t="s">
        <v>1736</v>
      </c>
      <c r="E11" s="169" t="s">
        <v>1725</v>
      </c>
      <c r="F11" s="170" t="s">
        <v>2670</v>
      </c>
      <c r="G11" s="94" t="s">
        <v>41</v>
      </c>
      <c r="H11" s="94" t="s">
        <v>41</v>
      </c>
      <c r="I11" s="94" t="s">
        <v>41</v>
      </c>
      <c r="J11" s="94" t="s">
        <v>41</v>
      </c>
      <c r="K11" s="94" t="s">
        <v>41</v>
      </c>
      <c r="L11" s="94" t="s">
        <v>41</v>
      </c>
      <c r="M11" s="94" t="s">
        <v>41</v>
      </c>
      <c r="N11" s="94" t="s">
        <v>41</v>
      </c>
      <c r="O11" s="94" t="s">
        <v>41</v>
      </c>
      <c r="P11" s="94" t="s">
        <v>41</v>
      </c>
      <c r="Q11" s="94" t="s">
        <v>17</v>
      </c>
      <c r="R11" s="94" t="s">
        <v>18</v>
      </c>
      <c r="S11" s="94" t="s">
        <v>19</v>
      </c>
      <c r="T11" s="94" t="s">
        <v>41</v>
      </c>
      <c r="U11" s="94" t="s">
        <v>41</v>
      </c>
      <c r="V11" s="94" t="s">
        <v>41</v>
      </c>
      <c r="W11" s="94" t="s">
        <v>41</v>
      </c>
      <c r="X11" s="173" t="s">
        <v>2671</v>
      </c>
      <c r="Y11" s="101" t="s">
        <v>2672</v>
      </c>
    </row>
    <row r="12" spans="1:182" s="33" customFormat="1" ht="179.4" x14ac:dyDescent="0.3">
      <c r="A12" s="167" t="s">
        <v>2673</v>
      </c>
      <c r="B12" s="60" t="s">
        <v>2674</v>
      </c>
      <c r="C12" s="168">
        <v>2013</v>
      </c>
      <c r="D12" s="167" t="s">
        <v>1736</v>
      </c>
      <c r="E12" s="169" t="s">
        <v>1725</v>
      </c>
      <c r="F12" s="170" t="s">
        <v>2675</v>
      </c>
      <c r="G12" s="94" t="s">
        <v>41</v>
      </c>
      <c r="H12" s="94" t="s">
        <v>41</v>
      </c>
      <c r="I12" s="94" t="s">
        <v>41</v>
      </c>
      <c r="J12" s="94" t="s">
        <v>41</v>
      </c>
      <c r="K12" s="94" t="s">
        <v>41</v>
      </c>
      <c r="L12" s="94" t="s">
        <v>12</v>
      </c>
      <c r="M12" s="94" t="s">
        <v>13</v>
      </c>
      <c r="N12" s="94" t="s">
        <v>41</v>
      </c>
      <c r="O12" s="94" t="s">
        <v>15</v>
      </c>
      <c r="P12" s="94" t="s">
        <v>41</v>
      </c>
      <c r="Q12" s="94" t="s">
        <v>41</v>
      </c>
      <c r="R12" s="94" t="s">
        <v>18</v>
      </c>
      <c r="S12" s="94" t="s">
        <v>19</v>
      </c>
      <c r="T12" s="94" t="s">
        <v>41</v>
      </c>
      <c r="U12" s="94" t="s">
        <v>41</v>
      </c>
      <c r="V12" s="94" t="s">
        <v>41</v>
      </c>
      <c r="W12" s="94" t="s">
        <v>41</v>
      </c>
      <c r="X12" s="173" t="s">
        <v>2676</v>
      </c>
      <c r="Y12" s="94">
        <v>0</v>
      </c>
    </row>
    <row r="13" spans="1:182" s="33" customFormat="1" ht="165.6" x14ac:dyDescent="0.3">
      <c r="A13" s="167" t="s">
        <v>2677</v>
      </c>
      <c r="B13" s="60" t="s">
        <v>2678</v>
      </c>
      <c r="C13" s="168">
        <v>2014</v>
      </c>
      <c r="D13" s="167" t="s">
        <v>1738</v>
      </c>
      <c r="E13" s="169" t="s">
        <v>1725</v>
      </c>
      <c r="F13" s="170" t="s">
        <v>2679</v>
      </c>
      <c r="G13" s="94" t="s">
        <v>41</v>
      </c>
      <c r="H13" s="94" t="s">
        <v>41</v>
      </c>
      <c r="I13" s="94" t="s">
        <v>41</v>
      </c>
      <c r="J13" s="94" t="s">
        <v>41</v>
      </c>
      <c r="K13" s="94" t="s">
        <v>41</v>
      </c>
      <c r="L13" s="94" t="s">
        <v>12</v>
      </c>
      <c r="M13" s="94" t="s">
        <v>13</v>
      </c>
      <c r="N13" s="94" t="s">
        <v>41</v>
      </c>
      <c r="O13" s="94" t="s">
        <v>15</v>
      </c>
      <c r="P13" s="94" t="s">
        <v>41</v>
      </c>
      <c r="Q13" s="94" t="s">
        <v>41</v>
      </c>
      <c r="R13" s="94" t="s">
        <v>18</v>
      </c>
      <c r="S13" s="94" t="s">
        <v>41</v>
      </c>
      <c r="T13" s="94" t="s">
        <v>41</v>
      </c>
      <c r="U13" s="94" t="s">
        <v>41</v>
      </c>
      <c r="V13" s="94" t="s">
        <v>41</v>
      </c>
      <c r="W13" s="94" t="s">
        <v>41</v>
      </c>
      <c r="X13" s="173" t="s">
        <v>2680</v>
      </c>
      <c r="Y13" s="94">
        <v>0</v>
      </c>
    </row>
    <row r="14" spans="1:182" s="174" customFormat="1" ht="128.25" customHeight="1" x14ac:dyDescent="0.3">
      <c r="A14" s="167" t="s">
        <v>2681</v>
      </c>
      <c r="B14" s="60" t="s">
        <v>2682</v>
      </c>
      <c r="C14" s="168">
        <v>2015</v>
      </c>
      <c r="D14" s="167" t="s">
        <v>1726</v>
      </c>
      <c r="E14" s="169" t="s">
        <v>1725</v>
      </c>
      <c r="F14" s="170" t="s">
        <v>2683</v>
      </c>
      <c r="G14" s="94" t="s">
        <v>41</v>
      </c>
      <c r="H14" s="94" t="s">
        <v>41</v>
      </c>
      <c r="I14" s="94" t="s">
        <v>41</v>
      </c>
      <c r="J14" s="94" t="s">
        <v>41</v>
      </c>
      <c r="K14" s="94" t="s">
        <v>41</v>
      </c>
      <c r="L14" s="94" t="s">
        <v>41</v>
      </c>
      <c r="M14" s="94" t="s">
        <v>41</v>
      </c>
      <c r="N14" s="94" t="s">
        <v>41</v>
      </c>
      <c r="O14" s="94" t="s">
        <v>41</v>
      </c>
      <c r="P14" s="94" t="s">
        <v>41</v>
      </c>
      <c r="Q14" s="94" t="s">
        <v>41</v>
      </c>
      <c r="R14" s="94" t="s">
        <v>18</v>
      </c>
      <c r="S14" s="94" t="s">
        <v>19</v>
      </c>
      <c r="T14" s="94" t="s">
        <v>41</v>
      </c>
      <c r="U14" s="94" t="s">
        <v>41</v>
      </c>
      <c r="V14" s="94" t="s">
        <v>41</v>
      </c>
      <c r="W14" s="94" t="s">
        <v>41</v>
      </c>
      <c r="X14" s="183" t="s">
        <v>2684</v>
      </c>
      <c r="Y14" s="94">
        <v>0</v>
      </c>
    </row>
    <row r="15" spans="1:182" s="174" customFormat="1" ht="82.8" x14ac:dyDescent="0.3">
      <c r="A15" s="167" t="s">
        <v>2685</v>
      </c>
      <c r="B15" s="60" t="s">
        <v>2686</v>
      </c>
      <c r="C15" s="168">
        <v>2015</v>
      </c>
      <c r="D15" s="167" t="s">
        <v>1732</v>
      </c>
      <c r="E15" s="169" t="s">
        <v>1725</v>
      </c>
      <c r="F15" s="170" t="s">
        <v>2687</v>
      </c>
      <c r="G15" s="94" t="s">
        <v>41</v>
      </c>
      <c r="H15" s="94" t="s">
        <v>41</v>
      </c>
      <c r="I15" s="94" t="s">
        <v>41</v>
      </c>
      <c r="J15" s="94" t="s">
        <v>41</v>
      </c>
      <c r="K15" s="94" t="s">
        <v>41</v>
      </c>
      <c r="L15" s="94" t="s">
        <v>41</v>
      </c>
      <c r="M15" s="94" t="s">
        <v>41</v>
      </c>
      <c r="N15" s="94" t="s">
        <v>41</v>
      </c>
      <c r="O15" s="94" t="s">
        <v>41</v>
      </c>
      <c r="P15" s="94" t="s">
        <v>41</v>
      </c>
      <c r="Q15" s="94" t="s">
        <v>17</v>
      </c>
      <c r="R15" s="94" t="s">
        <v>18</v>
      </c>
      <c r="S15" s="94" t="s">
        <v>41</v>
      </c>
      <c r="T15" s="94" t="s">
        <v>41</v>
      </c>
      <c r="U15" s="94" t="s">
        <v>41</v>
      </c>
      <c r="V15" s="94" t="s">
        <v>41</v>
      </c>
      <c r="W15" s="94" t="s">
        <v>41</v>
      </c>
      <c r="X15" s="184" t="s">
        <v>2688</v>
      </c>
      <c r="Y15" s="94">
        <v>0</v>
      </c>
    </row>
    <row r="16" spans="1:182" s="174" customFormat="1" ht="55.5" customHeight="1" x14ac:dyDescent="0.3">
      <c r="A16" s="167" t="s">
        <v>2689</v>
      </c>
      <c r="B16" s="60" t="s">
        <v>2690</v>
      </c>
      <c r="C16" s="168">
        <v>2018</v>
      </c>
      <c r="D16" s="167" t="s">
        <v>1740</v>
      </c>
      <c r="E16" s="169" t="s">
        <v>1725</v>
      </c>
      <c r="F16" s="170" t="s">
        <v>2691</v>
      </c>
      <c r="G16" s="94" t="s">
        <v>41</v>
      </c>
      <c r="H16" s="94" t="s">
        <v>41</v>
      </c>
      <c r="I16" s="94" t="s">
        <v>41</v>
      </c>
      <c r="J16" s="94" t="s">
        <v>41</v>
      </c>
      <c r="K16" s="94" t="s">
        <v>41</v>
      </c>
      <c r="L16" s="94" t="s">
        <v>41</v>
      </c>
      <c r="M16" s="94" t="s">
        <v>41</v>
      </c>
      <c r="N16" s="94" t="s">
        <v>41</v>
      </c>
      <c r="O16" s="94" t="s">
        <v>41</v>
      </c>
      <c r="P16" s="94" t="s">
        <v>41</v>
      </c>
      <c r="Q16" s="94" t="s">
        <v>41</v>
      </c>
      <c r="R16" s="94" t="s">
        <v>18</v>
      </c>
      <c r="S16" s="94" t="s">
        <v>41</v>
      </c>
      <c r="T16" s="94" t="s">
        <v>41</v>
      </c>
      <c r="U16" s="94" t="s">
        <v>41</v>
      </c>
      <c r="V16" s="94" t="s">
        <v>41</v>
      </c>
      <c r="W16" s="94" t="s">
        <v>41</v>
      </c>
      <c r="X16" s="183" t="s">
        <v>2692</v>
      </c>
      <c r="Y16" s="94">
        <v>0</v>
      </c>
    </row>
    <row r="17" spans="1:25" s="174" customFormat="1" ht="78" customHeight="1" x14ac:dyDescent="0.3">
      <c r="A17" s="167" t="s">
        <v>2693</v>
      </c>
      <c r="B17" s="60" t="s">
        <v>2694</v>
      </c>
      <c r="C17" s="168">
        <v>2021</v>
      </c>
      <c r="D17" s="167" t="s">
        <v>1736</v>
      </c>
      <c r="E17" s="169" t="s">
        <v>1733</v>
      </c>
      <c r="F17" s="170" t="s">
        <v>2695</v>
      </c>
      <c r="G17" s="94" t="s">
        <v>41</v>
      </c>
      <c r="H17" s="94" t="s">
        <v>41</v>
      </c>
      <c r="I17" s="94" t="s">
        <v>41</v>
      </c>
      <c r="J17" s="94" t="s">
        <v>41</v>
      </c>
      <c r="K17" s="94" t="s">
        <v>41</v>
      </c>
      <c r="L17" s="94" t="s">
        <v>41</v>
      </c>
      <c r="M17" s="94" t="s">
        <v>41</v>
      </c>
      <c r="N17" s="94" t="s">
        <v>41</v>
      </c>
      <c r="O17" s="94" t="s">
        <v>41</v>
      </c>
      <c r="P17" s="94" t="s">
        <v>41</v>
      </c>
      <c r="Q17" s="94" t="s">
        <v>41</v>
      </c>
      <c r="R17" s="94" t="s">
        <v>18</v>
      </c>
      <c r="S17" s="94" t="s">
        <v>19</v>
      </c>
      <c r="T17" s="94" t="s">
        <v>41</v>
      </c>
      <c r="U17" s="94" t="s">
        <v>41</v>
      </c>
      <c r="V17" s="94" t="s">
        <v>41</v>
      </c>
      <c r="W17" s="94" t="s">
        <v>41</v>
      </c>
      <c r="X17" s="184" t="s">
        <v>2696</v>
      </c>
      <c r="Y17" s="94">
        <v>0</v>
      </c>
    </row>
    <row r="18" spans="1:25" s="174" customFormat="1" ht="118.5" customHeight="1" x14ac:dyDescent="0.3">
      <c r="A18" s="167" t="s">
        <v>2697</v>
      </c>
      <c r="B18" s="60" t="s">
        <v>2698</v>
      </c>
      <c r="C18" s="168">
        <v>2020</v>
      </c>
      <c r="D18" s="167" t="s">
        <v>1738</v>
      </c>
      <c r="E18" s="169" t="s">
        <v>1725</v>
      </c>
      <c r="F18" s="170" t="s">
        <v>2699</v>
      </c>
      <c r="G18" s="94" t="s">
        <v>41</v>
      </c>
      <c r="H18" s="94" t="s">
        <v>41</v>
      </c>
      <c r="I18" s="94" t="s">
        <v>41</v>
      </c>
      <c r="J18" s="94" t="s">
        <v>41</v>
      </c>
      <c r="K18" s="94" t="s">
        <v>41</v>
      </c>
      <c r="L18" s="94" t="s">
        <v>41</v>
      </c>
      <c r="M18" s="94" t="s">
        <v>41</v>
      </c>
      <c r="N18" s="94" t="s">
        <v>41</v>
      </c>
      <c r="O18" s="94" t="s">
        <v>41</v>
      </c>
      <c r="P18" s="94" t="s">
        <v>41</v>
      </c>
      <c r="Q18" s="94" t="s">
        <v>17</v>
      </c>
      <c r="R18" s="94" t="s">
        <v>41</v>
      </c>
      <c r="S18" s="94" t="s">
        <v>19</v>
      </c>
      <c r="T18" s="94" t="s">
        <v>41</v>
      </c>
      <c r="U18" s="94" t="s">
        <v>41</v>
      </c>
      <c r="V18" s="94" t="s">
        <v>41</v>
      </c>
      <c r="W18" s="94" t="s">
        <v>41</v>
      </c>
      <c r="X18" s="173" t="s">
        <v>2700</v>
      </c>
      <c r="Y18" s="94">
        <v>0</v>
      </c>
    </row>
    <row r="19" spans="1:25" s="174" customFormat="1" ht="198.75" customHeight="1" x14ac:dyDescent="0.3">
      <c r="A19" s="167" t="s">
        <v>2701</v>
      </c>
      <c r="B19" s="60" t="s">
        <v>2702</v>
      </c>
      <c r="C19" s="168">
        <v>2021</v>
      </c>
      <c r="D19" s="167" t="s">
        <v>1734</v>
      </c>
      <c r="E19" s="169" t="s">
        <v>1725</v>
      </c>
      <c r="F19" s="170" t="s">
        <v>2703</v>
      </c>
      <c r="G19" s="94" t="s">
        <v>41</v>
      </c>
      <c r="H19" s="94" t="s">
        <v>41</v>
      </c>
      <c r="I19" s="94" t="s">
        <v>9</v>
      </c>
      <c r="J19" s="94" t="s">
        <v>41</v>
      </c>
      <c r="K19" s="94" t="s">
        <v>41</v>
      </c>
      <c r="L19" s="94" t="s">
        <v>41</v>
      </c>
      <c r="M19" s="94" t="s">
        <v>41</v>
      </c>
      <c r="N19" s="94" t="s">
        <v>41</v>
      </c>
      <c r="O19" s="94" t="s">
        <v>41</v>
      </c>
      <c r="P19" s="94" t="s">
        <v>41</v>
      </c>
      <c r="Q19" s="94" t="s">
        <v>41</v>
      </c>
      <c r="R19" s="94" t="s">
        <v>18</v>
      </c>
      <c r="S19" s="94" t="s">
        <v>41</v>
      </c>
      <c r="T19" s="94" t="s">
        <v>41</v>
      </c>
      <c r="U19" s="94" t="s">
        <v>21</v>
      </c>
      <c r="V19" s="94" t="s">
        <v>41</v>
      </c>
      <c r="W19" s="94" t="s">
        <v>41</v>
      </c>
      <c r="X19" s="184" t="s">
        <v>2704</v>
      </c>
      <c r="Y19" s="94">
        <v>0</v>
      </c>
    </row>
    <row r="20" spans="1:25" s="174" customFormat="1" ht="250.5" customHeight="1" x14ac:dyDescent="0.3">
      <c r="A20" s="167" t="s">
        <v>2705</v>
      </c>
      <c r="B20" s="60" t="s">
        <v>2706</v>
      </c>
      <c r="C20" s="168">
        <v>2016</v>
      </c>
      <c r="D20" s="167" t="s">
        <v>1734</v>
      </c>
      <c r="E20" s="169" t="s">
        <v>1727</v>
      </c>
      <c r="F20" s="170" t="s">
        <v>2707</v>
      </c>
      <c r="G20" s="94" t="s">
        <v>41</v>
      </c>
      <c r="H20" s="94" t="s">
        <v>41</v>
      </c>
      <c r="I20" s="94" t="s">
        <v>41</v>
      </c>
      <c r="J20" s="94" t="s">
        <v>41</v>
      </c>
      <c r="K20" s="94" t="s">
        <v>41</v>
      </c>
      <c r="L20" s="94" t="s">
        <v>41</v>
      </c>
      <c r="M20" s="94" t="s">
        <v>41</v>
      </c>
      <c r="N20" s="94" t="s">
        <v>41</v>
      </c>
      <c r="O20" s="94" t="s">
        <v>41</v>
      </c>
      <c r="P20" s="94" t="s">
        <v>41</v>
      </c>
      <c r="Q20" s="94" t="s">
        <v>17</v>
      </c>
      <c r="R20" s="94" t="s">
        <v>41</v>
      </c>
      <c r="S20" s="94" t="s">
        <v>19</v>
      </c>
      <c r="T20" s="94" t="s">
        <v>41</v>
      </c>
      <c r="U20" s="94" t="s">
        <v>21</v>
      </c>
      <c r="V20" s="94" t="s">
        <v>41</v>
      </c>
      <c r="W20" s="94" t="s">
        <v>41</v>
      </c>
      <c r="X20" s="171" t="s">
        <v>2708</v>
      </c>
      <c r="Y20" s="94">
        <v>0</v>
      </c>
    </row>
    <row r="21" spans="1:25" s="174" customFormat="1" ht="107.25" customHeight="1" x14ac:dyDescent="0.3">
      <c r="A21" s="167" t="s">
        <v>2709</v>
      </c>
      <c r="B21" s="60" t="s">
        <v>2710</v>
      </c>
      <c r="C21" s="168">
        <v>2016</v>
      </c>
      <c r="D21" s="167" t="s">
        <v>1736</v>
      </c>
      <c r="E21" s="169" t="s">
        <v>1731</v>
      </c>
      <c r="F21" s="170" t="s">
        <v>2711</v>
      </c>
      <c r="G21" s="94" t="s">
        <v>41</v>
      </c>
      <c r="H21" s="94" t="s">
        <v>41</v>
      </c>
      <c r="I21" s="94" t="s">
        <v>41</v>
      </c>
      <c r="J21" s="94" t="s">
        <v>10</v>
      </c>
      <c r="K21" s="94" t="s">
        <v>41</v>
      </c>
      <c r="L21" s="94" t="s">
        <v>41</v>
      </c>
      <c r="M21" s="94" t="s">
        <v>41</v>
      </c>
      <c r="N21" s="94" t="s">
        <v>41</v>
      </c>
      <c r="O21" s="94" t="s">
        <v>41</v>
      </c>
      <c r="P21" s="94" t="s">
        <v>41</v>
      </c>
      <c r="Q21" s="94" t="s">
        <v>41</v>
      </c>
      <c r="R21" s="94" t="s">
        <v>41</v>
      </c>
      <c r="S21" s="94" t="s">
        <v>19</v>
      </c>
      <c r="T21" s="94" t="s">
        <v>41</v>
      </c>
      <c r="U21" s="94" t="s">
        <v>41</v>
      </c>
      <c r="V21" s="94" t="s">
        <v>41</v>
      </c>
      <c r="W21" s="94" t="s">
        <v>41</v>
      </c>
      <c r="X21" s="184" t="s">
        <v>2712</v>
      </c>
      <c r="Y21" s="94">
        <v>0</v>
      </c>
    </row>
    <row r="22" spans="1:25" s="174" customFormat="1" ht="204" customHeight="1" x14ac:dyDescent="0.3">
      <c r="A22" s="167" t="s">
        <v>2713</v>
      </c>
      <c r="B22" s="180" t="s">
        <v>2714</v>
      </c>
      <c r="C22" s="168" t="s">
        <v>2715</v>
      </c>
      <c r="D22" s="167" t="s">
        <v>1728</v>
      </c>
      <c r="E22" s="169" t="s">
        <v>1723</v>
      </c>
      <c r="F22" s="172" t="s">
        <v>2716</v>
      </c>
      <c r="G22" s="94" t="s">
        <v>41</v>
      </c>
      <c r="H22" s="94" t="s">
        <v>41</v>
      </c>
      <c r="I22" s="94" t="s">
        <v>9</v>
      </c>
      <c r="J22" s="94" t="s">
        <v>41</v>
      </c>
      <c r="K22" s="94" t="s">
        <v>41</v>
      </c>
      <c r="L22" s="94" t="s">
        <v>41</v>
      </c>
      <c r="M22" s="94" t="s">
        <v>41</v>
      </c>
      <c r="N22" s="94" t="s">
        <v>41</v>
      </c>
      <c r="O22" s="94" t="s">
        <v>41</v>
      </c>
      <c r="P22" s="94" t="s">
        <v>41</v>
      </c>
      <c r="Q22" s="94" t="s">
        <v>41</v>
      </c>
      <c r="R22" s="94" t="s">
        <v>41</v>
      </c>
      <c r="S22" s="94" t="s">
        <v>41</v>
      </c>
      <c r="T22" s="94" t="s">
        <v>41</v>
      </c>
      <c r="U22" s="94" t="s">
        <v>21</v>
      </c>
      <c r="V22" s="94" t="s">
        <v>41</v>
      </c>
      <c r="W22" s="94" t="s">
        <v>23</v>
      </c>
      <c r="X22" s="171" t="s">
        <v>2717</v>
      </c>
      <c r="Y22" s="94" t="s">
        <v>1831</v>
      </c>
    </row>
    <row r="23" spans="1:25" s="174" customFormat="1" ht="250.5" customHeight="1" x14ac:dyDescent="0.3">
      <c r="A23" s="167" t="s">
        <v>2718</v>
      </c>
      <c r="B23" s="60" t="s">
        <v>2719</v>
      </c>
      <c r="C23" s="168">
        <v>2015</v>
      </c>
      <c r="D23" s="167" t="s">
        <v>1728</v>
      </c>
      <c r="E23" s="169" t="s">
        <v>1725</v>
      </c>
      <c r="F23" s="170" t="s">
        <v>2720</v>
      </c>
      <c r="G23" s="94" t="s">
        <v>41</v>
      </c>
      <c r="H23" s="94" t="s">
        <v>41</v>
      </c>
      <c r="I23" s="94" t="s">
        <v>41</v>
      </c>
      <c r="J23" s="94" t="s">
        <v>10</v>
      </c>
      <c r="K23" s="94" t="s">
        <v>41</v>
      </c>
      <c r="L23" s="94" t="s">
        <v>41</v>
      </c>
      <c r="M23" s="94" t="s">
        <v>41</v>
      </c>
      <c r="N23" s="94" t="s">
        <v>41</v>
      </c>
      <c r="O23" s="94" t="s">
        <v>41</v>
      </c>
      <c r="P23" s="94" t="s">
        <v>41</v>
      </c>
      <c r="Q23" s="94" t="s">
        <v>41</v>
      </c>
      <c r="R23" s="94" t="s">
        <v>41</v>
      </c>
      <c r="S23" s="94" t="s">
        <v>41</v>
      </c>
      <c r="T23" s="94" t="s">
        <v>41</v>
      </c>
      <c r="U23" s="94" t="s">
        <v>21</v>
      </c>
      <c r="V23" s="94" t="s">
        <v>41</v>
      </c>
      <c r="W23" s="94" t="s">
        <v>41</v>
      </c>
      <c r="X23" s="175" t="s">
        <v>2721</v>
      </c>
      <c r="Y23" s="95" t="s">
        <v>2722</v>
      </c>
    </row>
    <row r="24" spans="1:25" s="174" customFormat="1" ht="82.8" x14ac:dyDescent="0.3">
      <c r="A24" s="167" t="s">
        <v>2723</v>
      </c>
      <c r="B24" s="60" t="s">
        <v>2724</v>
      </c>
      <c r="C24" s="168">
        <v>2009</v>
      </c>
      <c r="D24" s="167" t="s">
        <v>1726</v>
      </c>
      <c r="E24" s="169" t="s">
        <v>1737</v>
      </c>
      <c r="F24" s="170" t="s">
        <v>2725</v>
      </c>
      <c r="G24" s="94" t="s">
        <v>41</v>
      </c>
      <c r="H24" s="94" t="s">
        <v>41</v>
      </c>
      <c r="I24" s="94" t="s">
        <v>41</v>
      </c>
      <c r="J24" s="94" t="s">
        <v>41</v>
      </c>
      <c r="K24" s="94" t="s">
        <v>41</v>
      </c>
      <c r="L24" s="94" t="s">
        <v>41</v>
      </c>
      <c r="M24" s="94" t="s">
        <v>13</v>
      </c>
      <c r="N24" s="94" t="s">
        <v>41</v>
      </c>
      <c r="O24" s="94" t="s">
        <v>41</v>
      </c>
      <c r="P24" s="94" t="s">
        <v>41</v>
      </c>
      <c r="Q24" s="94" t="s">
        <v>17</v>
      </c>
      <c r="R24" s="94" t="s">
        <v>41</v>
      </c>
      <c r="S24" s="94" t="s">
        <v>19</v>
      </c>
      <c r="T24" s="94" t="s">
        <v>41</v>
      </c>
      <c r="U24" s="94" t="s">
        <v>41</v>
      </c>
      <c r="V24" s="94" t="s">
        <v>41</v>
      </c>
      <c r="W24" s="94" t="s">
        <v>41</v>
      </c>
      <c r="X24" s="183" t="s">
        <v>2726</v>
      </c>
      <c r="Y24" s="94">
        <v>0</v>
      </c>
    </row>
    <row r="25" spans="1:25" s="174" customFormat="1" ht="82.8" x14ac:dyDescent="0.3">
      <c r="A25" s="167" t="s">
        <v>2727</v>
      </c>
      <c r="B25" s="60" t="s">
        <v>2728</v>
      </c>
      <c r="C25" s="168">
        <v>2009</v>
      </c>
      <c r="D25" s="167" t="s">
        <v>1726</v>
      </c>
      <c r="E25" s="169" t="s">
        <v>1737</v>
      </c>
      <c r="F25" s="170" t="s">
        <v>2729</v>
      </c>
      <c r="G25" s="94" t="s">
        <v>41</v>
      </c>
      <c r="H25" s="94" t="s">
        <v>41</v>
      </c>
      <c r="I25" s="94" t="s">
        <v>41</v>
      </c>
      <c r="J25" s="94" t="s">
        <v>41</v>
      </c>
      <c r="K25" s="94" t="s">
        <v>41</v>
      </c>
      <c r="L25" s="94" t="s">
        <v>41</v>
      </c>
      <c r="M25" s="94" t="s">
        <v>13</v>
      </c>
      <c r="N25" s="94" t="s">
        <v>41</v>
      </c>
      <c r="O25" s="94" t="s">
        <v>41</v>
      </c>
      <c r="P25" s="94" t="s">
        <v>41</v>
      </c>
      <c r="Q25" s="94" t="s">
        <v>17</v>
      </c>
      <c r="R25" s="94" t="s">
        <v>41</v>
      </c>
      <c r="S25" s="94" t="s">
        <v>19</v>
      </c>
      <c r="T25" s="94" t="s">
        <v>41</v>
      </c>
      <c r="U25" s="94" t="s">
        <v>41</v>
      </c>
      <c r="V25" s="94" t="s">
        <v>41</v>
      </c>
      <c r="W25" s="94" t="s">
        <v>41</v>
      </c>
      <c r="X25" s="167" t="s">
        <v>2730</v>
      </c>
      <c r="Y25" s="94">
        <v>0</v>
      </c>
    </row>
    <row r="26" spans="1:25" s="174" customFormat="1" ht="75" customHeight="1" x14ac:dyDescent="0.3">
      <c r="A26" s="167" t="s">
        <v>1707</v>
      </c>
      <c r="B26" s="60" t="s">
        <v>2731</v>
      </c>
      <c r="C26" s="168">
        <v>2009</v>
      </c>
      <c r="D26" s="167" t="s">
        <v>1726</v>
      </c>
      <c r="E26" s="169" t="s">
        <v>1737</v>
      </c>
      <c r="F26" s="170" t="s">
        <v>2732</v>
      </c>
      <c r="G26" s="94" t="s">
        <v>41</v>
      </c>
      <c r="H26" s="94" t="s">
        <v>41</v>
      </c>
      <c r="I26" s="94" t="s">
        <v>41</v>
      </c>
      <c r="J26" s="94" t="s">
        <v>41</v>
      </c>
      <c r="K26" s="94" t="s">
        <v>41</v>
      </c>
      <c r="L26" s="94" t="s">
        <v>41</v>
      </c>
      <c r="M26" s="94" t="s">
        <v>13</v>
      </c>
      <c r="N26" s="94" t="s">
        <v>41</v>
      </c>
      <c r="O26" s="94" t="s">
        <v>41</v>
      </c>
      <c r="P26" s="94" t="s">
        <v>41</v>
      </c>
      <c r="Q26" s="94" t="s">
        <v>17</v>
      </c>
      <c r="R26" s="94" t="s">
        <v>41</v>
      </c>
      <c r="S26" s="94" t="s">
        <v>19</v>
      </c>
      <c r="T26" s="94" t="s">
        <v>41</v>
      </c>
      <c r="U26" s="94" t="s">
        <v>41</v>
      </c>
      <c r="V26" s="94" t="s">
        <v>41</v>
      </c>
      <c r="W26" s="94" t="s">
        <v>41</v>
      </c>
      <c r="X26" s="167" t="s">
        <v>2733</v>
      </c>
      <c r="Y26" s="94">
        <v>0</v>
      </c>
    </row>
    <row r="27" spans="1:25" s="174" customFormat="1" ht="137.25" customHeight="1" x14ac:dyDescent="0.3">
      <c r="A27" s="167" t="s">
        <v>2734</v>
      </c>
      <c r="B27" s="60" t="s">
        <v>2735</v>
      </c>
      <c r="C27" s="168">
        <v>2015</v>
      </c>
      <c r="D27" s="167" t="s">
        <v>1728</v>
      </c>
      <c r="E27" s="169" t="s">
        <v>1723</v>
      </c>
      <c r="F27" s="170" t="s">
        <v>2736</v>
      </c>
      <c r="G27" s="94" t="s">
        <v>41</v>
      </c>
      <c r="H27" s="94" t="s">
        <v>41</v>
      </c>
      <c r="I27" s="94" t="s">
        <v>41</v>
      </c>
      <c r="J27" s="94" t="s">
        <v>41</v>
      </c>
      <c r="K27" s="94" t="s">
        <v>41</v>
      </c>
      <c r="L27" s="94" t="s">
        <v>41</v>
      </c>
      <c r="M27" s="94" t="s">
        <v>41</v>
      </c>
      <c r="N27" s="94" t="s">
        <v>41</v>
      </c>
      <c r="O27" s="94" t="s">
        <v>41</v>
      </c>
      <c r="P27" s="94" t="s">
        <v>41</v>
      </c>
      <c r="Q27" s="94" t="s">
        <v>41</v>
      </c>
      <c r="R27" s="94" t="s">
        <v>18</v>
      </c>
      <c r="S27" s="94" t="s">
        <v>19</v>
      </c>
      <c r="T27" s="94" t="s">
        <v>41</v>
      </c>
      <c r="U27" s="94" t="s">
        <v>41</v>
      </c>
      <c r="V27" s="94" t="s">
        <v>41</v>
      </c>
      <c r="W27" s="94" t="s">
        <v>41</v>
      </c>
      <c r="X27" s="184" t="s">
        <v>2737</v>
      </c>
      <c r="Y27" s="94">
        <v>0</v>
      </c>
    </row>
    <row r="28" spans="1:25" s="174" customFormat="1" ht="243" customHeight="1" x14ac:dyDescent="0.3">
      <c r="A28" s="167" t="s">
        <v>2738</v>
      </c>
      <c r="B28" s="60" t="s">
        <v>2739</v>
      </c>
      <c r="C28" s="168">
        <v>2014</v>
      </c>
      <c r="D28" s="167" t="s">
        <v>1740</v>
      </c>
      <c r="E28" s="169" t="s">
        <v>1737</v>
      </c>
      <c r="F28" s="170" t="s">
        <v>2740</v>
      </c>
      <c r="G28" s="94" t="s">
        <v>41</v>
      </c>
      <c r="H28" s="94" t="s">
        <v>41</v>
      </c>
      <c r="I28" s="94" t="s">
        <v>9</v>
      </c>
      <c r="J28" s="94" t="s">
        <v>41</v>
      </c>
      <c r="K28" s="94" t="s">
        <v>41</v>
      </c>
      <c r="L28" s="94" t="s">
        <v>12</v>
      </c>
      <c r="M28" s="94" t="s">
        <v>41</v>
      </c>
      <c r="N28" s="94" t="s">
        <v>41</v>
      </c>
      <c r="O28" s="94" t="s">
        <v>15</v>
      </c>
      <c r="P28" s="94" t="s">
        <v>41</v>
      </c>
      <c r="Q28" s="94" t="s">
        <v>41</v>
      </c>
      <c r="R28" s="94" t="s">
        <v>18</v>
      </c>
      <c r="S28" s="94" t="s">
        <v>41</v>
      </c>
      <c r="T28" s="94" t="s">
        <v>41</v>
      </c>
      <c r="U28" s="94" t="s">
        <v>41</v>
      </c>
      <c r="V28" s="94" t="s">
        <v>41</v>
      </c>
      <c r="W28" s="94" t="s">
        <v>41</v>
      </c>
      <c r="X28" s="171" t="s">
        <v>2741</v>
      </c>
      <c r="Y28" s="94">
        <v>0</v>
      </c>
    </row>
    <row r="29" spans="1:25" s="174" customFormat="1" ht="87.75" customHeight="1" x14ac:dyDescent="0.3">
      <c r="A29" s="167" t="s">
        <v>2742</v>
      </c>
      <c r="B29" s="60" t="s">
        <v>2743</v>
      </c>
      <c r="C29" s="168">
        <v>2014</v>
      </c>
      <c r="D29" s="167" t="s">
        <v>1740</v>
      </c>
      <c r="E29" s="169" t="s">
        <v>1723</v>
      </c>
      <c r="F29" s="170" t="s">
        <v>2744</v>
      </c>
      <c r="G29" s="94" t="s">
        <v>41</v>
      </c>
      <c r="H29" s="94" t="s">
        <v>8</v>
      </c>
      <c r="I29" s="94" t="s">
        <v>41</v>
      </c>
      <c r="J29" s="94" t="s">
        <v>41</v>
      </c>
      <c r="K29" s="94" t="s">
        <v>41</v>
      </c>
      <c r="L29" s="94" t="s">
        <v>41</v>
      </c>
      <c r="M29" s="94" t="s">
        <v>41</v>
      </c>
      <c r="N29" s="94" t="s">
        <v>41</v>
      </c>
      <c r="O29" s="94" t="s">
        <v>41</v>
      </c>
      <c r="P29" s="94" t="s">
        <v>41</v>
      </c>
      <c r="Q29" s="94" t="s">
        <v>41</v>
      </c>
      <c r="R29" s="94" t="s">
        <v>41</v>
      </c>
      <c r="S29" s="94" t="s">
        <v>41</v>
      </c>
      <c r="T29" s="94" t="s">
        <v>41</v>
      </c>
      <c r="U29" s="94" t="s">
        <v>41</v>
      </c>
      <c r="V29" s="94" t="s">
        <v>41</v>
      </c>
      <c r="W29" s="94" t="s">
        <v>41</v>
      </c>
      <c r="X29" s="167" t="s">
        <v>2745</v>
      </c>
      <c r="Y29" s="94">
        <v>0</v>
      </c>
    </row>
    <row r="30" spans="1:25" ht="130.5" customHeight="1" x14ac:dyDescent="0.25">
      <c r="A30" s="169" t="s">
        <v>2746</v>
      </c>
      <c r="B30" s="64" t="s">
        <v>2747</v>
      </c>
      <c r="C30" s="176">
        <v>2012</v>
      </c>
      <c r="D30" s="167" t="s">
        <v>1736</v>
      </c>
      <c r="E30" s="169" t="s">
        <v>1723</v>
      </c>
      <c r="F30" s="170" t="s">
        <v>2748</v>
      </c>
      <c r="G30" s="94" t="s">
        <v>41</v>
      </c>
      <c r="H30" s="94" t="s">
        <v>41</v>
      </c>
      <c r="I30" s="94" t="s">
        <v>41</v>
      </c>
      <c r="J30" s="94" t="s">
        <v>41</v>
      </c>
      <c r="K30" s="94" t="s">
        <v>41</v>
      </c>
      <c r="L30" s="94" t="s">
        <v>12</v>
      </c>
      <c r="M30" s="94" t="s">
        <v>41</v>
      </c>
      <c r="N30" s="94" t="s">
        <v>41</v>
      </c>
      <c r="O30" s="94" t="s">
        <v>41</v>
      </c>
      <c r="P30" s="94" t="s">
        <v>41</v>
      </c>
      <c r="Q30" s="94" t="s">
        <v>41</v>
      </c>
      <c r="R30" s="94" t="s">
        <v>41</v>
      </c>
      <c r="S30" s="94" t="s">
        <v>41</v>
      </c>
      <c r="T30" s="94" t="s">
        <v>41</v>
      </c>
      <c r="U30" s="94" t="s">
        <v>41</v>
      </c>
      <c r="V30" s="94" t="s">
        <v>41</v>
      </c>
      <c r="W30" s="94" t="s">
        <v>41</v>
      </c>
      <c r="X30" s="167" t="s">
        <v>2749</v>
      </c>
      <c r="Y30" s="94">
        <v>0</v>
      </c>
    </row>
    <row r="31" spans="1:25" ht="202.5" customHeight="1" x14ac:dyDescent="0.25">
      <c r="A31" s="167" t="s">
        <v>2750</v>
      </c>
      <c r="B31" s="60" t="s">
        <v>2751</v>
      </c>
      <c r="C31" s="168">
        <v>2001</v>
      </c>
      <c r="D31" s="167" t="s">
        <v>1734</v>
      </c>
      <c r="E31" s="169" t="s">
        <v>1737</v>
      </c>
      <c r="F31" s="170" t="s">
        <v>2752</v>
      </c>
      <c r="G31" s="94" t="s">
        <v>41</v>
      </c>
      <c r="H31" s="94" t="s">
        <v>41</v>
      </c>
      <c r="I31" s="94" t="s">
        <v>41</v>
      </c>
      <c r="J31" s="94" t="s">
        <v>10</v>
      </c>
      <c r="K31" s="94" t="s">
        <v>41</v>
      </c>
      <c r="L31" s="94" t="s">
        <v>12</v>
      </c>
      <c r="M31" s="94" t="s">
        <v>41</v>
      </c>
      <c r="N31" s="94" t="s">
        <v>41</v>
      </c>
      <c r="O31" s="94" t="s">
        <v>41</v>
      </c>
      <c r="P31" s="94" t="s">
        <v>41</v>
      </c>
      <c r="Q31" s="94" t="s">
        <v>41</v>
      </c>
      <c r="R31" s="94" t="s">
        <v>41</v>
      </c>
      <c r="S31" s="94" t="s">
        <v>41</v>
      </c>
      <c r="T31" s="94" t="s">
        <v>41</v>
      </c>
      <c r="U31" s="94" t="s">
        <v>21</v>
      </c>
      <c r="V31" s="94" t="s">
        <v>41</v>
      </c>
      <c r="W31" s="94" t="s">
        <v>41</v>
      </c>
      <c r="X31" s="167" t="s">
        <v>2753</v>
      </c>
      <c r="Y31" s="94">
        <v>0</v>
      </c>
    </row>
    <row r="32" spans="1:25" ht="205.5" customHeight="1" x14ac:dyDescent="0.25">
      <c r="A32" s="177" t="s">
        <v>2754</v>
      </c>
      <c r="B32" s="178" t="s">
        <v>2755</v>
      </c>
      <c r="C32" s="176">
        <v>2020</v>
      </c>
      <c r="D32" s="167" t="s">
        <v>1732</v>
      </c>
      <c r="E32" s="169" t="s">
        <v>1725</v>
      </c>
      <c r="F32" s="170" t="s">
        <v>2756</v>
      </c>
      <c r="G32" s="94" t="s">
        <v>41</v>
      </c>
      <c r="H32" s="94" t="s">
        <v>41</v>
      </c>
      <c r="I32" s="94" t="s">
        <v>41</v>
      </c>
      <c r="J32" s="94" t="s">
        <v>10</v>
      </c>
      <c r="K32" s="94" t="s">
        <v>41</v>
      </c>
      <c r="L32" s="94" t="s">
        <v>41</v>
      </c>
      <c r="M32" s="94" t="s">
        <v>41</v>
      </c>
      <c r="N32" s="94" t="s">
        <v>41</v>
      </c>
      <c r="O32" s="94" t="s">
        <v>41</v>
      </c>
      <c r="P32" s="94" t="s">
        <v>41</v>
      </c>
      <c r="Q32" s="94" t="s">
        <v>17</v>
      </c>
      <c r="R32" s="94" t="s">
        <v>41</v>
      </c>
      <c r="S32" s="94" t="s">
        <v>41</v>
      </c>
      <c r="T32" s="94" t="s">
        <v>41</v>
      </c>
      <c r="U32" s="94" t="s">
        <v>41</v>
      </c>
      <c r="V32" s="94" t="s">
        <v>41</v>
      </c>
      <c r="W32" s="94" t="s">
        <v>41</v>
      </c>
      <c r="X32" s="167" t="s">
        <v>2757</v>
      </c>
      <c r="Y32" s="94">
        <v>0</v>
      </c>
    </row>
    <row r="33" spans="1:25" ht="99.75" customHeight="1" x14ac:dyDescent="0.25">
      <c r="A33" s="177" t="s">
        <v>2758</v>
      </c>
      <c r="B33" s="178" t="s">
        <v>2759</v>
      </c>
      <c r="C33" s="179">
        <v>2013</v>
      </c>
      <c r="D33" s="167" t="s">
        <v>1734</v>
      </c>
      <c r="E33" s="169" t="s">
        <v>1725</v>
      </c>
      <c r="F33" s="170" t="s">
        <v>2760</v>
      </c>
      <c r="G33" s="94" t="s">
        <v>41</v>
      </c>
      <c r="H33" s="94" t="s">
        <v>41</v>
      </c>
      <c r="I33" s="94" t="s">
        <v>41</v>
      </c>
      <c r="J33" s="94" t="s">
        <v>41</v>
      </c>
      <c r="K33" s="94" t="s">
        <v>41</v>
      </c>
      <c r="L33" s="94" t="s">
        <v>12</v>
      </c>
      <c r="M33" s="94" t="s">
        <v>41</v>
      </c>
      <c r="N33" s="94" t="s">
        <v>41</v>
      </c>
      <c r="O33" s="94" t="s">
        <v>41</v>
      </c>
      <c r="P33" s="94" t="s">
        <v>41</v>
      </c>
      <c r="Q33" s="94" t="s">
        <v>41</v>
      </c>
      <c r="R33" s="94" t="s">
        <v>41</v>
      </c>
      <c r="S33" s="94" t="s">
        <v>41</v>
      </c>
      <c r="T33" s="94" t="s">
        <v>41</v>
      </c>
      <c r="U33" s="94" t="s">
        <v>21</v>
      </c>
      <c r="V33" s="94" t="s">
        <v>41</v>
      </c>
      <c r="W33" s="94" t="s">
        <v>41</v>
      </c>
      <c r="X33" s="167" t="s">
        <v>2761</v>
      </c>
      <c r="Y33" s="94">
        <v>0</v>
      </c>
    </row>
    <row r="34" spans="1:25" ht="267.75" customHeight="1" x14ac:dyDescent="0.25">
      <c r="A34" s="177" t="s">
        <v>2762</v>
      </c>
      <c r="B34" s="178" t="s">
        <v>2763</v>
      </c>
      <c r="C34" s="176">
        <v>2013</v>
      </c>
      <c r="D34" s="167" t="s">
        <v>1734</v>
      </c>
      <c r="E34" s="169" t="s">
        <v>1725</v>
      </c>
      <c r="F34" s="170" t="s">
        <v>2764</v>
      </c>
      <c r="G34" s="94" t="s">
        <v>41</v>
      </c>
      <c r="H34" s="94" t="s">
        <v>41</v>
      </c>
      <c r="I34" s="94" t="s">
        <v>9</v>
      </c>
      <c r="J34" s="94" t="s">
        <v>41</v>
      </c>
      <c r="K34" s="94" t="s">
        <v>41</v>
      </c>
      <c r="L34" s="94" t="s">
        <v>41</v>
      </c>
      <c r="M34" s="94" t="s">
        <v>41</v>
      </c>
      <c r="N34" s="94" t="s">
        <v>41</v>
      </c>
      <c r="O34" s="94" t="s">
        <v>41</v>
      </c>
      <c r="P34" s="94" t="s">
        <v>41</v>
      </c>
      <c r="Q34" s="94" t="s">
        <v>17</v>
      </c>
      <c r="R34" s="94" t="s">
        <v>41</v>
      </c>
      <c r="S34" s="94" t="s">
        <v>41</v>
      </c>
      <c r="T34" s="94" t="s">
        <v>41</v>
      </c>
      <c r="U34" s="94" t="s">
        <v>41</v>
      </c>
      <c r="V34" s="94" t="s">
        <v>41</v>
      </c>
      <c r="W34" s="94" t="s">
        <v>23</v>
      </c>
      <c r="X34" s="180" t="s">
        <v>2765</v>
      </c>
      <c r="Y34" s="94">
        <v>0</v>
      </c>
    </row>
    <row r="35" spans="1:25" ht="112.5" customHeight="1" x14ac:dyDescent="0.25">
      <c r="A35" s="177" t="s">
        <v>2766</v>
      </c>
      <c r="B35" s="178" t="s">
        <v>2767</v>
      </c>
      <c r="C35" s="179">
        <v>2017</v>
      </c>
      <c r="D35" s="167" t="s">
        <v>1728</v>
      </c>
      <c r="E35" s="169" t="s">
        <v>1725</v>
      </c>
      <c r="F35" s="170" t="s">
        <v>2768</v>
      </c>
      <c r="G35" s="94" t="s">
        <v>41</v>
      </c>
      <c r="H35" s="94" t="s">
        <v>41</v>
      </c>
      <c r="I35" s="94" t="s">
        <v>41</v>
      </c>
      <c r="J35" s="94" t="s">
        <v>41</v>
      </c>
      <c r="K35" s="94" t="s">
        <v>41</v>
      </c>
      <c r="L35" s="94" t="s">
        <v>41</v>
      </c>
      <c r="M35" s="94" t="s">
        <v>41</v>
      </c>
      <c r="N35" s="94" t="s">
        <v>41</v>
      </c>
      <c r="O35" s="94" t="s">
        <v>41</v>
      </c>
      <c r="P35" s="94" t="s">
        <v>41</v>
      </c>
      <c r="Q35" s="94" t="s">
        <v>41</v>
      </c>
      <c r="R35" s="94" t="s">
        <v>41</v>
      </c>
      <c r="S35" s="94" t="s">
        <v>41</v>
      </c>
      <c r="T35" s="94" t="s">
        <v>41</v>
      </c>
      <c r="U35" s="94" t="s">
        <v>21</v>
      </c>
      <c r="V35" s="94" t="s">
        <v>41</v>
      </c>
      <c r="W35" s="94" t="s">
        <v>23</v>
      </c>
      <c r="X35" s="167" t="s">
        <v>2769</v>
      </c>
      <c r="Y35" s="94">
        <v>0</v>
      </c>
    </row>
    <row r="36" spans="1:25" ht="69" x14ac:dyDescent="0.25">
      <c r="A36" s="177" t="s">
        <v>2770</v>
      </c>
      <c r="B36" s="178" t="s">
        <v>2771</v>
      </c>
      <c r="C36" s="176">
        <v>2014</v>
      </c>
      <c r="D36" s="167" t="s">
        <v>1734</v>
      </c>
      <c r="E36" s="169" t="s">
        <v>1725</v>
      </c>
      <c r="F36" s="170" t="s">
        <v>2772</v>
      </c>
      <c r="G36" s="94" t="s">
        <v>41</v>
      </c>
      <c r="H36" s="94" t="s">
        <v>41</v>
      </c>
      <c r="I36" s="94" t="s">
        <v>41</v>
      </c>
      <c r="J36" s="94" t="s">
        <v>41</v>
      </c>
      <c r="K36" s="94" t="s">
        <v>41</v>
      </c>
      <c r="L36" s="94" t="s">
        <v>41</v>
      </c>
      <c r="M36" s="94" t="s">
        <v>41</v>
      </c>
      <c r="N36" s="94" t="s">
        <v>41</v>
      </c>
      <c r="O36" s="94" t="s">
        <v>41</v>
      </c>
      <c r="P36" s="94" t="s">
        <v>41</v>
      </c>
      <c r="Q36" s="94" t="s">
        <v>41</v>
      </c>
      <c r="R36" s="94" t="s">
        <v>18</v>
      </c>
      <c r="S36" s="94" t="s">
        <v>41</v>
      </c>
      <c r="T36" s="94" t="s">
        <v>41</v>
      </c>
      <c r="U36" s="94" t="s">
        <v>41</v>
      </c>
      <c r="V36" s="94" t="s">
        <v>41</v>
      </c>
      <c r="W36" s="94" t="s">
        <v>41</v>
      </c>
      <c r="X36" s="167" t="s">
        <v>2773</v>
      </c>
      <c r="Y36" s="94">
        <v>0</v>
      </c>
    </row>
    <row r="37" spans="1:25" ht="125.25" customHeight="1" x14ac:dyDescent="0.25">
      <c r="A37" s="169" t="s">
        <v>2774</v>
      </c>
      <c r="B37" s="64" t="s">
        <v>2775</v>
      </c>
      <c r="C37" s="176">
        <v>2017</v>
      </c>
      <c r="D37" s="167" t="s">
        <v>1728</v>
      </c>
      <c r="E37" s="169" t="s">
        <v>1725</v>
      </c>
      <c r="F37" s="170" t="s">
        <v>2776</v>
      </c>
      <c r="G37" s="94" t="s">
        <v>41</v>
      </c>
      <c r="H37" s="94" t="s">
        <v>41</v>
      </c>
      <c r="I37" s="94" t="s">
        <v>41</v>
      </c>
      <c r="J37" s="94" t="s">
        <v>41</v>
      </c>
      <c r="K37" s="94" t="s">
        <v>41</v>
      </c>
      <c r="L37" s="94" t="s">
        <v>41</v>
      </c>
      <c r="M37" s="94" t="s">
        <v>41</v>
      </c>
      <c r="N37" s="94" t="s">
        <v>41</v>
      </c>
      <c r="O37" s="94" t="s">
        <v>41</v>
      </c>
      <c r="P37" s="94" t="s">
        <v>41</v>
      </c>
      <c r="Q37" s="94" t="s">
        <v>41</v>
      </c>
      <c r="R37" s="94" t="s">
        <v>41</v>
      </c>
      <c r="S37" s="94" t="s">
        <v>41</v>
      </c>
      <c r="T37" s="94" t="s">
        <v>20</v>
      </c>
      <c r="U37" s="94" t="s">
        <v>21</v>
      </c>
      <c r="V37" s="94" t="s">
        <v>41</v>
      </c>
      <c r="W37" s="94" t="s">
        <v>41</v>
      </c>
      <c r="X37" s="180" t="s">
        <v>2777</v>
      </c>
      <c r="Y37" s="94">
        <v>0</v>
      </c>
    </row>
    <row r="38" spans="1:25" ht="82.8" x14ac:dyDescent="0.25">
      <c r="A38" s="177" t="s">
        <v>2778</v>
      </c>
      <c r="B38" s="178" t="s">
        <v>2779</v>
      </c>
      <c r="C38" s="176">
        <v>2021</v>
      </c>
      <c r="D38" s="167" t="s">
        <v>1736</v>
      </c>
      <c r="E38" s="167" t="s">
        <v>1725</v>
      </c>
      <c r="F38" s="170" t="s">
        <v>2780</v>
      </c>
      <c r="G38" s="94" t="s">
        <v>41</v>
      </c>
      <c r="H38" s="94" t="s">
        <v>41</v>
      </c>
      <c r="I38" s="94" t="s">
        <v>41</v>
      </c>
      <c r="J38" s="94" t="s">
        <v>10</v>
      </c>
      <c r="K38" s="94" t="s">
        <v>41</v>
      </c>
      <c r="L38" s="94" t="s">
        <v>41</v>
      </c>
      <c r="M38" s="94" t="s">
        <v>41</v>
      </c>
      <c r="N38" s="94" t="s">
        <v>41</v>
      </c>
      <c r="O38" s="94" t="s">
        <v>41</v>
      </c>
      <c r="P38" s="94" t="s">
        <v>41</v>
      </c>
      <c r="Q38" s="94" t="s">
        <v>41</v>
      </c>
      <c r="R38" s="94" t="s">
        <v>41</v>
      </c>
      <c r="S38" s="94" t="s">
        <v>41</v>
      </c>
      <c r="T38" s="94" t="s">
        <v>41</v>
      </c>
      <c r="U38" s="94" t="s">
        <v>41</v>
      </c>
      <c r="V38" s="94" t="s">
        <v>41</v>
      </c>
      <c r="W38" s="94" t="s">
        <v>41</v>
      </c>
      <c r="X38" s="167" t="s">
        <v>2781</v>
      </c>
      <c r="Y38" s="94">
        <v>0</v>
      </c>
    </row>
    <row r="39" spans="1:25" ht="152.25" customHeight="1" x14ac:dyDescent="0.25">
      <c r="A39" s="177" t="s">
        <v>2782</v>
      </c>
      <c r="B39" s="178" t="s">
        <v>2783</v>
      </c>
      <c r="C39" s="179">
        <v>2019</v>
      </c>
      <c r="D39" s="167" t="s">
        <v>1736</v>
      </c>
      <c r="E39" s="167" t="s">
        <v>1725</v>
      </c>
      <c r="F39" s="170" t="s">
        <v>2784</v>
      </c>
      <c r="G39" s="94" t="s">
        <v>41</v>
      </c>
      <c r="H39" s="94" t="s">
        <v>41</v>
      </c>
      <c r="I39" s="94" t="s">
        <v>41</v>
      </c>
      <c r="J39" s="94" t="s">
        <v>41</v>
      </c>
      <c r="K39" s="94" t="s">
        <v>41</v>
      </c>
      <c r="L39" s="94" t="s">
        <v>41</v>
      </c>
      <c r="M39" s="94" t="s">
        <v>41</v>
      </c>
      <c r="N39" s="94" t="s">
        <v>41</v>
      </c>
      <c r="O39" s="94" t="s">
        <v>41</v>
      </c>
      <c r="P39" s="94" t="s">
        <v>41</v>
      </c>
      <c r="Q39" s="94" t="s">
        <v>41</v>
      </c>
      <c r="R39" s="94" t="s">
        <v>41</v>
      </c>
      <c r="S39" s="94" t="s">
        <v>19</v>
      </c>
      <c r="T39" s="94" t="s">
        <v>41</v>
      </c>
      <c r="U39" s="94" t="s">
        <v>41</v>
      </c>
      <c r="V39" s="94" t="s">
        <v>41</v>
      </c>
      <c r="W39" s="94" t="s">
        <v>41</v>
      </c>
      <c r="X39" s="167" t="s">
        <v>2785</v>
      </c>
      <c r="Y39" s="94">
        <v>0</v>
      </c>
    </row>
    <row r="40" spans="1:25" ht="155.25" customHeight="1" x14ac:dyDescent="0.25">
      <c r="A40" s="167" t="s">
        <v>2786</v>
      </c>
      <c r="B40" s="60" t="s">
        <v>2787</v>
      </c>
      <c r="C40" s="168">
        <v>2021</v>
      </c>
      <c r="D40" s="167" t="s">
        <v>1732</v>
      </c>
      <c r="E40" s="167" t="s">
        <v>1725</v>
      </c>
      <c r="F40" s="170" t="s">
        <v>2788</v>
      </c>
      <c r="G40" s="94" t="s">
        <v>41</v>
      </c>
      <c r="H40" s="94" t="s">
        <v>41</v>
      </c>
      <c r="I40" s="94" t="s">
        <v>41</v>
      </c>
      <c r="J40" s="94" t="s">
        <v>41</v>
      </c>
      <c r="K40" s="94" t="s">
        <v>41</v>
      </c>
      <c r="L40" s="94" t="s">
        <v>41</v>
      </c>
      <c r="M40" s="94" t="s">
        <v>13</v>
      </c>
      <c r="N40" s="94" t="s">
        <v>41</v>
      </c>
      <c r="O40" s="94" t="s">
        <v>41</v>
      </c>
      <c r="P40" s="94" t="s">
        <v>41</v>
      </c>
      <c r="Q40" s="94" t="s">
        <v>17</v>
      </c>
      <c r="R40" s="94" t="s">
        <v>41</v>
      </c>
      <c r="S40" s="94" t="s">
        <v>41</v>
      </c>
      <c r="T40" s="94" t="s">
        <v>41</v>
      </c>
      <c r="U40" s="94" t="s">
        <v>41</v>
      </c>
      <c r="V40" s="94" t="s">
        <v>41</v>
      </c>
      <c r="W40" s="94" t="s">
        <v>23</v>
      </c>
      <c r="X40" s="180" t="s">
        <v>2789</v>
      </c>
      <c r="Y40" s="94">
        <v>0</v>
      </c>
    </row>
    <row r="41" spans="1:25" ht="57.6" x14ac:dyDescent="0.25">
      <c r="A41" s="167" t="s">
        <v>2790</v>
      </c>
      <c r="B41" s="60" t="s">
        <v>2791</v>
      </c>
      <c r="C41" s="95">
        <v>2021</v>
      </c>
      <c r="D41" s="101" t="s">
        <v>1736</v>
      </c>
      <c r="E41" s="101" t="s">
        <v>1725</v>
      </c>
      <c r="F41" s="172" t="s">
        <v>2792</v>
      </c>
      <c r="G41" s="94" t="s">
        <v>41</v>
      </c>
      <c r="H41" s="94" t="s">
        <v>41</v>
      </c>
      <c r="I41" s="94" t="s">
        <v>41</v>
      </c>
      <c r="J41" s="94" t="s">
        <v>41</v>
      </c>
      <c r="K41" s="94" t="s">
        <v>41</v>
      </c>
      <c r="L41" s="94" t="s">
        <v>41</v>
      </c>
      <c r="M41" s="94" t="s">
        <v>41</v>
      </c>
      <c r="N41" s="94" t="s">
        <v>41</v>
      </c>
      <c r="O41" s="94" t="s">
        <v>41</v>
      </c>
      <c r="P41" s="94" t="s">
        <v>41</v>
      </c>
      <c r="Q41" s="94" t="s">
        <v>41</v>
      </c>
      <c r="R41" s="94" t="s">
        <v>18</v>
      </c>
      <c r="S41" s="94" t="s">
        <v>41</v>
      </c>
      <c r="T41" s="94" t="s">
        <v>41</v>
      </c>
      <c r="U41" s="94" t="s">
        <v>41</v>
      </c>
      <c r="V41" s="94" t="s">
        <v>41</v>
      </c>
      <c r="W41" s="94" t="s">
        <v>41</v>
      </c>
      <c r="X41" s="180" t="s">
        <v>2793</v>
      </c>
      <c r="Y41" s="94" t="s">
        <v>2794</v>
      </c>
    </row>
    <row r="42" spans="1:25" ht="195.75" customHeight="1" x14ac:dyDescent="0.25">
      <c r="A42" s="167" t="s">
        <v>2795</v>
      </c>
      <c r="B42" s="60" t="s">
        <v>2796</v>
      </c>
      <c r="C42" s="95">
        <v>2021</v>
      </c>
      <c r="D42" s="101" t="s">
        <v>1722</v>
      </c>
      <c r="E42" s="101" t="s">
        <v>1725</v>
      </c>
      <c r="F42" s="172" t="s">
        <v>2797</v>
      </c>
      <c r="G42" s="94" t="s">
        <v>41</v>
      </c>
      <c r="H42" s="94" t="s">
        <v>41</v>
      </c>
      <c r="I42" s="94" t="s">
        <v>41</v>
      </c>
      <c r="J42" s="94" t="s">
        <v>10</v>
      </c>
      <c r="K42" s="94" t="s">
        <v>41</v>
      </c>
      <c r="L42" s="94" t="s">
        <v>41</v>
      </c>
      <c r="M42" s="94" t="s">
        <v>41</v>
      </c>
      <c r="N42" s="94" t="s">
        <v>41</v>
      </c>
      <c r="O42" s="94" t="s">
        <v>41</v>
      </c>
      <c r="P42" s="94" t="s">
        <v>41</v>
      </c>
      <c r="Q42" s="94" t="s">
        <v>41</v>
      </c>
      <c r="R42" s="94" t="s">
        <v>18</v>
      </c>
      <c r="S42" s="94" t="s">
        <v>19</v>
      </c>
      <c r="T42" s="94" t="s">
        <v>41</v>
      </c>
      <c r="U42" s="94" t="s">
        <v>41</v>
      </c>
      <c r="V42" s="94" t="s">
        <v>41</v>
      </c>
      <c r="W42" s="94" t="s">
        <v>41</v>
      </c>
      <c r="X42" s="180" t="s">
        <v>2798</v>
      </c>
      <c r="Y42" s="94">
        <v>0</v>
      </c>
    </row>
    <row r="43" spans="1:25" ht="154.5" customHeight="1" x14ac:dyDescent="0.25">
      <c r="A43" s="167" t="s">
        <v>2799</v>
      </c>
      <c r="B43" s="60" t="s">
        <v>2800</v>
      </c>
      <c r="C43" s="95">
        <v>2021</v>
      </c>
      <c r="D43" s="101" t="s">
        <v>1722</v>
      </c>
      <c r="E43" s="101" t="s">
        <v>1725</v>
      </c>
      <c r="F43" s="172" t="s">
        <v>2801</v>
      </c>
      <c r="G43" s="94" t="s">
        <v>41</v>
      </c>
      <c r="H43" s="94" t="s">
        <v>41</v>
      </c>
      <c r="I43" s="94" t="s">
        <v>41</v>
      </c>
      <c r="J43" s="94" t="s">
        <v>10</v>
      </c>
      <c r="K43" s="94" t="s">
        <v>41</v>
      </c>
      <c r="L43" s="94" t="s">
        <v>41</v>
      </c>
      <c r="M43" s="94" t="s">
        <v>41</v>
      </c>
      <c r="N43" s="94" t="s">
        <v>41</v>
      </c>
      <c r="O43" s="94" t="s">
        <v>41</v>
      </c>
      <c r="P43" s="94" t="s">
        <v>41</v>
      </c>
      <c r="Q43" s="94" t="s">
        <v>41</v>
      </c>
      <c r="R43" s="94" t="s">
        <v>18</v>
      </c>
      <c r="S43" s="94" t="s">
        <v>19</v>
      </c>
      <c r="T43" s="94" t="s">
        <v>41</v>
      </c>
      <c r="U43" s="94" t="s">
        <v>41</v>
      </c>
      <c r="V43" s="94" t="s">
        <v>41</v>
      </c>
      <c r="W43" s="94" t="s">
        <v>41</v>
      </c>
      <c r="X43" s="180" t="s">
        <v>2802</v>
      </c>
      <c r="Y43" s="94">
        <v>0</v>
      </c>
    </row>
    <row r="44" spans="1:25" ht="167.25" customHeight="1" x14ac:dyDescent="0.25">
      <c r="A44" s="167" t="s">
        <v>2803</v>
      </c>
      <c r="B44" s="60" t="s">
        <v>2804</v>
      </c>
      <c r="C44" s="168">
        <v>2021</v>
      </c>
      <c r="D44" s="101" t="s">
        <v>1726</v>
      </c>
      <c r="E44" s="101" t="s">
        <v>1725</v>
      </c>
      <c r="F44" s="172" t="s">
        <v>2805</v>
      </c>
      <c r="G44" s="94" t="s">
        <v>41</v>
      </c>
      <c r="H44" s="94" t="s">
        <v>41</v>
      </c>
      <c r="I44" s="94" t="s">
        <v>41</v>
      </c>
      <c r="J44" s="94" t="s">
        <v>41</v>
      </c>
      <c r="K44" s="94" t="s">
        <v>41</v>
      </c>
      <c r="L44" s="94" t="s">
        <v>41</v>
      </c>
      <c r="M44" s="94" t="s">
        <v>41</v>
      </c>
      <c r="N44" s="94" t="s">
        <v>41</v>
      </c>
      <c r="O44" s="94" t="s">
        <v>15</v>
      </c>
      <c r="P44" s="94" t="s">
        <v>41</v>
      </c>
      <c r="Q44" s="94" t="s">
        <v>17</v>
      </c>
      <c r="R44" s="94" t="s">
        <v>41</v>
      </c>
      <c r="S44" s="94" t="s">
        <v>19</v>
      </c>
      <c r="T44" s="94" t="s">
        <v>41</v>
      </c>
      <c r="U44" s="94" t="s">
        <v>41</v>
      </c>
      <c r="V44" s="94" t="s">
        <v>41</v>
      </c>
      <c r="W44" s="94" t="s">
        <v>41</v>
      </c>
      <c r="X44" s="180" t="s">
        <v>2806</v>
      </c>
      <c r="Y44" s="94">
        <v>0</v>
      </c>
    </row>
    <row r="45" spans="1:25" ht="140.25" customHeight="1" x14ac:dyDescent="0.25">
      <c r="A45" s="167" t="s">
        <v>2807</v>
      </c>
      <c r="B45" s="60" t="s">
        <v>2808</v>
      </c>
      <c r="C45" s="168">
        <v>2022</v>
      </c>
      <c r="D45" s="101" t="s">
        <v>1736</v>
      </c>
      <c r="E45" s="101" t="s">
        <v>1725</v>
      </c>
      <c r="F45" s="172" t="s">
        <v>2809</v>
      </c>
      <c r="G45" s="94" t="s">
        <v>41</v>
      </c>
      <c r="H45" s="94" t="s">
        <v>41</v>
      </c>
      <c r="I45" s="94" t="s">
        <v>41</v>
      </c>
      <c r="J45" s="94" t="s">
        <v>10</v>
      </c>
      <c r="K45" s="94" t="s">
        <v>41</v>
      </c>
      <c r="L45" s="94" t="s">
        <v>41</v>
      </c>
      <c r="M45" s="94" t="s">
        <v>41</v>
      </c>
      <c r="N45" s="94" t="s">
        <v>14</v>
      </c>
      <c r="O45" s="94" t="s">
        <v>41</v>
      </c>
      <c r="P45" s="94" t="s">
        <v>41</v>
      </c>
      <c r="Q45" s="94" t="s">
        <v>41</v>
      </c>
      <c r="R45" s="94" t="s">
        <v>41</v>
      </c>
      <c r="S45" s="94" t="s">
        <v>41</v>
      </c>
      <c r="T45" s="94" t="s">
        <v>41</v>
      </c>
      <c r="U45" s="94" t="s">
        <v>41</v>
      </c>
      <c r="V45" s="94" t="s">
        <v>41</v>
      </c>
      <c r="W45" s="94" t="s">
        <v>41</v>
      </c>
      <c r="X45" s="180" t="s">
        <v>2810</v>
      </c>
      <c r="Y45" s="94">
        <v>0</v>
      </c>
    </row>
    <row r="46" spans="1:25" ht="97.5" customHeight="1" x14ac:dyDescent="0.25">
      <c r="A46" s="167" t="s">
        <v>2811</v>
      </c>
      <c r="B46" s="60" t="s">
        <v>2812</v>
      </c>
      <c r="C46" s="168">
        <v>2022</v>
      </c>
      <c r="D46" s="101" t="s">
        <v>1730</v>
      </c>
      <c r="E46" s="101" t="s">
        <v>1723</v>
      </c>
      <c r="F46" s="172" t="s">
        <v>2813</v>
      </c>
      <c r="G46" s="94" t="s">
        <v>41</v>
      </c>
      <c r="H46" s="94" t="s">
        <v>41</v>
      </c>
      <c r="I46" s="94" t="s">
        <v>41</v>
      </c>
      <c r="J46" s="94" t="s">
        <v>10</v>
      </c>
      <c r="K46" s="94" t="s">
        <v>41</v>
      </c>
      <c r="L46" s="94" t="s">
        <v>41</v>
      </c>
      <c r="M46" s="94" t="s">
        <v>41</v>
      </c>
      <c r="N46" s="94" t="s">
        <v>41</v>
      </c>
      <c r="O46" s="94" t="s">
        <v>41</v>
      </c>
      <c r="P46" s="94" t="s">
        <v>16</v>
      </c>
      <c r="Q46" s="94" t="s">
        <v>41</v>
      </c>
      <c r="R46" s="94" t="s">
        <v>41</v>
      </c>
      <c r="S46" s="94" t="s">
        <v>41</v>
      </c>
      <c r="T46" s="94" t="s">
        <v>41</v>
      </c>
      <c r="U46" s="94" t="s">
        <v>41</v>
      </c>
      <c r="V46" s="94" t="s">
        <v>41</v>
      </c>
      <c r="W46" s="94" t="s">
        <v>41</v>
      </c>
      <c r="X46" s="282" t="s">
        <v>2814</v>
      </c>
      <c r="Y46" s="94">
        <v>0</v>
      </c>
    </row>
    <row r="47" spans="1:25" ht="118.8" x14ac:dyDescent="0.25">
      <c r="A47" s="167" t="s">
        <v>2815</v>
      </c>
      <c r="B47" s="60" t="s">
        <v>2816</v>
      </c>
      <c r="C47" s="168">
        <v>2022</v>
      </c>
      <c r="D47" s="167" t="s">
        <v>1730</v>
      </c>
      <c r="E47" s="167" t="s">
        <v>1723</v>
      </c>
      <c r="F47" s="172" t="s">
        <v>235</v>
      </c>
      <c r="G47" s="94" t="s">
        <v>41</v>
      </c>
      <c r="H47" s="94" t="s">
        <v>41</v>
      </c>
      <c r="I47" s="94" t="s">
        <v>9</v>
      </c>
      <c r="J47" s="94" t="s">
        <v>41</v>
      </c>
      <c r="K47" s="94" t="s">
        <v>41</v>
      </c>
      <c r="L47" s="94" t="s">
        <v>41</v>
      </c>
      <c r="M47" s="94" t="s">
        <v>41</v>
      </c>
      <c r="N47" s="94" t="s">
        <v>41</v>
      </c>
      <c r="O47" s="94" t="s">
        <v>41</v>
      </c>
      <c r="P47" s="94" t="s">
        <v>41</v>
      </c>
      <c r="Q47" s="94" t="s">
        <v>41</v>
      </c>
      <c r="R47" s="94" t="s">
        <v>41</v>
      </c>
      <c r="S47" s="94" t="s">
        <v>41</v>
      </c>
      <c r="T47" s="94" t="s">
        <v>41</v>
      </c>
      <c r="U47" s="94" t="s">
        <v>41</v>
      </c>
      <c r="V47" s="94" t="s">
        <v>41</v>
      </c>
      <c r="W47" s="94" t="s">
        <v>41</v>
      </c>
      <c r="X47" s="282" t="s">
        <v>2817</v>
      </c>
      <c r="Y47" s="94">
        <v>0</v>
      </c>
    </row>
    <row r="48" spans="1:25" ht="14.4" x14ac:dyDescent="0.25">
      <c r="A48" s="167">
        <v>0</v>
      </c>
      <c r="B48" s="60">
        <v>0</v>
      </c>
      <c r="C48" s="95">
        <v>0</v>
      </c>
      <c r="D48" s="101">
        <v>0</v>
      </c>
      <c r="E48" s="101">
        <v>0</v>
      </c>
      <c r="F48" s="172">
        <v>0</v>
      </c>
      <c r="G48" s="94" t="s">
        <v>41</v>
      </c>
      <c r="H48" s="94" t="s">
        <v>41</v>
      </c>
      <c r="I48" s="94" t="s">
        <v>41</v>
      </c>
      <c r="J48" s="94" t="s">
        <v>41</v>
      </c>
      <c r="K48" s="94" t="s">
        <v>41</v>
      </c>
      <c r="L48" s="94" t="s">
        <v>41</v>
      </c>
      <c r="M48" s="94" t="s">
        <v>41</v>
      </c>
      <c r="N48" s="94" t="s">
        <v>41</v>
      </c>
      <c r="O48" s="94" t="s">
        <v>41</v>
      </c>
      <c r="P48" s="94" t="s">
        <v>41</v>
      </c>
      <c r="Q48" s="94" t="s">
        <v>41</v>
      </c>
      <c r="R48" s="94" t="s">
        <v>41</v>
      </c>
      <c r="S48" s="94" t="s">
        <v>41</v>
      </c>
      <c r="T48" s="94" t="s">
        <v>41</v>
      </c>
      <c r="U48" s="94" t="s">
        <v>41</v>
      </c>
      <c r="V48" s="94" t="s">
        <v>41</v>
      </c>
      <c r="W48" s="94" t="s">
        <v>41</v>
      </c>
      <c r="X48" s="282">
        <v>0</v>
      </c>
      <c r="Y48" s="94">
        <v>0</v>
      </c>
    </row>
    <row r="49" spans="1:25" x14ac:dyDescent="0.25">
      <c r="A49" s="167">
        <v>0</v>
      </c>
      <c r="B49" s="181">
        <v>0</v>
      </c>
      <c r="C49" s="95">
        <v>0</v>
      </c>
      <c r="D49" s="101">
        <v>0</v>
      </c>
      <c r="E49" s="101">
        <v>0</v>
      </c>
      <c r="F49" s="170">
        <v>0</v>
      </c>
      <c r="G49" s="94" t="s">
        <v>41</v>
      </c>
      <c r="H49" s="94" t="s">
        <v>41</v>
      </c>
      <c r="I49" s="94" t="s">
        <v>41</v>
      </c>
      <c r="J49" s="94" t="s">
        <v>41</v>
      </c>
      <c r="K49" s="94" t="s">
        <v>41</v>
      </c>
      <c r="L49" s="94" t="s">
        <v>41</v>
      </c>
      <c r="M49" s="94" t="s">
        <v>41</v>
      </c>
      <c r="N49" s="94" t="s">
        <v>41</v>
      </c>
      <c r="O49" s="94" t="s">
        <v>41</v>
      </c>
      <c r="P49" s="94" t="s">
        <v>41</v>
      </c>
      <c r="Q49" s="94" t="s">
        <v>41</v>
      </c>
      <c r="R49" s="94" t="s">
        <v>41</v>
      </c>
      <c r="S49" s="94" t="s">
        <v>41</v>
      </c>
      <c r="T49" s="94" t="s">
        <v>41</v>
      </c>
      <c r="U49" s="94" t="s">
        <v>41</v>
      </c>
      <c r="V49" s="94" t="s">
        <v>41</v>
      </c>
      <c r="W49" s="94" t="s">
        <v>41</v>
      </c>
      <c r="X49" s="95">
        <v>0</v>
      </c>
      <c r="Y49" s="94">
        <v>0</v>
      </c>
    </row>
    <row r="50" spans="1:25" x14ac:dyDescent="0.25">
      <c r="A50" s="167">
        <v>0</v>
      </c>
      <c r="B50" s="181">
        <v>0</v>
      </c>
      <c r="C50" s="95">
        <v>0</v>
      </c>
      <c r="D50" s="101">
        <v>0</v>
      </c>
      <c r="E50" s="101">
        <v>0</v>
      </c>
      <c r="F50" s="170">
        <v>0</v>
      </c>
      <c r="G50" s="94" t="s">
        <v>41</v>
      </c>
      <c r="H50" s="94" t="s">
        <v>41</v>
      </c>
      <c r="I50" s="94" t="s">
        <v>41</v>
      </c>
      <c r="J50" s="94" t="s">
        <v>41</v>
      </c>
      <c r="K50" s="94" t="s">
        <v>41</v>
      </c>
      <c r="L50" s="94" t="s">
        <v>41</v>
      </c>
      <c r="M50" s="94" t="s">
        <v>41</v>
      </c>
      <c r="N50" s="94" t="s">
        <v>41</v>
      </c>
      <c r="O50" s="94" t="s">
        <v>41</v>
      </c>
      <c r="P50" s="94" t="s">
        <v>41</v>
      </c>
      <c r="Q50" s="94" t="s">
        <v>41</v>
      </c>
      <c r="R50" s="94" t="s">
        <v>41</v>
      </c>
      <c r="S50" s="94" t="s">
        <v>41</v>
      </c>
      <c r="T50" s="94" t="s">
        <v>41</v>
      </c>
      <c r="U50" s="94" t="s">
        <v>41</v>
      </c>
      <c r="V50" s="94" t="s">
        <v>41</v>
      </c>
      <c r="W50" s="94" t="s">
        <v>41</v>
      </c>
      <c r="X50" s="95">
        <v>0</v>
      </c>
      <c r="Y50" s="94">
        <v>0</v>
      </c>
    </row>
    <row r="51" spans="1:25" x14ac:dyDescent="0.25">
      <c r="A51" s="167">
        <v>0</v>
      </c>
      <c r="B51" s="181">
        <v>0</v>
      </c>
      <c r="C51" s="95">
        <v>0</v>
      </c>
      <c r="D51" s="101">
        <v>0</v>
      </c>
      <c r="E51" s="101">
        <v>0</v>
      </c>
      <c r="F51" s="170">
        <v>0</v>
      </c>
      <c r="G51" s="94" t="s">
        <v>41</v>
      </c>
      <c r="H51" s="94" t="s">
        <v>41</v>
      </c>
      <c r="I51" s="94" t="s">
        <v>41</v>
      </c>
      <c r="J51" s="94" t="s">
        <v>41</v>
      </c>
      <c r="K51" s="94" t="s">
        <v>41</v>
      </c>
      <c r="L51" s="94" t="s">
        <v>41</v>
      </c>
      <c r="M51" s="94" t="s">
        <v>41</v>
      </c>
      <c r="N51" s="94" t="s">
        <v>41</v>
      </c>
      <c r="O51" s="94" t="s">
        <v>41</v>
      </c>
      <c r="P51" s="94" t="s">
        <v>41</v>
      </c>
      <c r="Q51" s="94" t="s">
        <v>41</v>
      </c>
      <c r="R51" s="94" t="s">
        <v>41</v>
      </c>
      <c r="S51" s="94" t="s">
        <v>41</v>
      </c>
      <c r="T51" s="94" t="s">
        <v>41</v>
      </c>
      <c r="U51" s="94" t="s">
        <v>41</v>
      </c>
      <c r="V51" s="94" t="s">
        <v>41</v>
      </c>
      <c r="W51" s="94" t="s">
        <v>41</v>
      </c>
      <c r="X51" s="95">
        <v>0</v>
      </c>
      <c r="Y51" s="94">
        <v>0</v>
      </c>
    </row>
    <row r="52" spans="1:25" x14ac:dyDescent="0.25">
      <c r="A52" s="167">
        <v>0</v>
      </c>
      <c r="B52" s="181">
        <v>0</v>
      </c>
      <c r="C52" s="95">
        <v>0</v>
      </c>
      <c r="D52" s="101">
        <v>0</v>
      </c>
      <c r="E52" s="101">
        <v>0</v>
      </c>
      <c r="F52" s="170">
        <v>0</v>
      </c>
      <c r="G52" s="94" t="s">
        <v>41</v>
      </c>
      <c r="H52" s="94" t="s">
        <v>41</v>
      </c>
      <c r="I52" s="94" t="s">
        <v>41</v>
      </c>
      <c r="J52" s="94" t="s">
        <v>41</v>
      </c>
      <c r="K52" s="94" t="s">
        <v>41</v>
      </c>
      <c r="L52" s="94" t="s">
        <v>41</v>
      </c>
      <c r="M52" s="94" t="s">
        <v>41</v>
      </c>
      <c r="N52" s="94" t="s">
        <v>41</v>
      </c>
      <c r="O52" s="94" t="s">
        <v>41</v>
      </c>
      <c r="P52" s="94" t="s">
        <v>41</v>
      </c>
      <c r="Q52" s="94" t="s">
        <v>41</v>
      </c>
      <c r="R52" s="94" t="s">
        <v>41</v>
      </c>
      <c r="S52" s="94" t="s">
        <v>41</v>
      </c>
      <c r="T52" s="94" t="s">
        <v>41</v>
      </c>
      <c r="U52" s="94" t="s">
        <v>41</v>
      </c>
      <c r="V52" s="94" t="s">
        <v>41</v>
      </c>
      <c r="W52" s="94" t="s">
        <v>41</v>
      </c>
      <c r="X52" s="95">
        <v>0</v>
      </c>
      <c r="Y52" s="94">
        <v>0</v>
      </c>
    </row>
    <row r="53" spans="1:25" x14ac:dyDescent="0.25">
      <c r="A53" s="167">
        <v>0</v>
      </c>
      <c r="B53" s="181">
        <v>0</v>
      </c>
      <c r="C53" s="95">
        <v>0</v>
      </c>
      <c r="D53" s="101">
        <v>0</v>
      </c>
      <c r="E53" s="101">
        <v>0</v>
      </c>
      <c r="F53" s="170">
        <v>0</v>
      </c>
      <c r="G53" s="94" t="s">
        <v>41</v>
      </c>
      <c r="H53" s="94" t="s">
        <v>41</v>
      </c>
      <c r="I53" s="94" t="s">
        <v>41</v>
      </c>
      <c r="J53" s="94" t="s">
        <v>41</v>
      </c>
      <c r="K53" s="94" t="s">
        <v>41</v>
      </c>
      <c r="L53" s="94" t="s">
        <v>41</v>
      </c>
      <c r="M53" s="94" t="s">
        <v>41</v>
      </c>
      <c r="N53" s="94" t="s">
        <v>41</v>
      </c>
      <c r="O53" s="94" t="s">
        <v>41</v>
      </c>
      <c r="P53" s="94" t="s">
        <v>41</v>
      </c>
      <c r="Q53" s="94" t="s">
        <v>41</v>
      </c>
      <c r="R53" s="94" t="s">
        <v>41</v>
      </c>
      <c r="S53" s="94" t="s">
        <v>41</v>
      </c>
      <c r="T53" s="94" t="s">
        <v>41</v>
      </c>
      <c r="U53" s="94" t="s">
        <v>41</v>
      </c>
      <c r="V53" s="94" t="s">
        <v>41</v>
      </c>
      <c r="W53" s="94" t="s">
        <v>41</v>
      </c>
      <c r="X53" s="95">
        <v>0</v>
      </c>
      <c r="Y53" s="94">
        <v>0</v>
      </c>
    </row>
    <row r="54" spans="1:25" x14ac:dyDescent="0.25">
      <c r="A54" s="167">
        <v>0</v>
      </c>
      <c r="B54" s="181">
        <v>0</v>
      </c>
      <c r="C54" s="95">
        <v>0</v>
      </c>
      <c r="D54" s="101">
        <v>0</v>
      </c>
      <c r="E54" s="101">
        <v>0</v>
      </c>
      <c r="F54" s="170">
        <v>0</v>
      </c>
      <c r="G54" s="94" t="s">
        <v>41</v>
      </c>
      <c r="H54" s="94" t="s">
        <v>41</v>
      </c>
      <c r="I54" s="94" t="s">
        <v>41</v>
      </c>
      <c r="J54" s="94" t="s">
        <v>41</v>
      </c>
      <c r="K54" s="94" t="s">
        <v>41</v>
      </c>
      <c r="L54" s="94" t="s">
        <v>41</v>
      </c>
      <c r="M54" s="94" t="s">
        <v>41</v>
      </c>
      <c r="N54" s="94" t="s">
        <v>41</v>
      </c>
      <c r="O54" s="94" t="s">
        <v>41</v>
      </c>
      <c r="P54" s="94" t="s">
        <v>41</v>
      </c>
      <c r="Q54" s="94" t="s">
        <v>41</v>
      </c>
      <c r="R54" s="94" t="s">
        <v>41</v>
      </c>
      <c r="S54" s="94" t="s">
        <v>41</v>
      </c>
      <c r="T54" s="94" t="s">
        <v>41</v>
      </c>
      <c r="U54" s="94" t="s">
        <v>41</v>
      </c>
      <c r="V54" s="94" t="s">
        <v>41</v>
      </c>
      <c r="W54" s="94" t="s">
        <v>41</v>
      </c>
      <c r="X54" s="95">
        <v>0</v>
      </c>
      <c r="Y54" s="94">
        <v>0</v>
      </c>
    </row>
    <row r="55" spans="1:25" x14ac:dyDescent="0.25">
      <c r="A55" s="167">
        <v>0</v>
      </c>
      <c r="B55" s="181">
        <v>0</v>
      </c>
      <c r="C55" s="95">
        <v>0</v>
      </c>
      <c r="D55" s="101">
        <v>0</v>
      </c>
      <c r="E55" s="101">
        <v>0</v>
      </c>
      <c r="F55" s="170">
        <v>0</v>
      </c>
      <c r="G55" s="94" t="s">
        <v>41</v>
      </c>
      <c r="H55" s="94" t="s">
        <v>41</v>
      </c>
      <c r="I55" s="94" t="s">
        <v>41</v>
      </c>
      <c r="J55" s="94" t="s">
        <v>41</v>
      </c>
      <c r="K55" s="94" t="s">
        <v>41</v>
      </c>
      <c r="L55" s="94" t="s">
        <v>41</v>
      </c>
      <c r="M55" s="94" t="s">
        <v>41</v>
      </c>
      <c r="N55" s="94" t="s">
        <v>41</v>
      </c>
      <c r="O55" s="94" t="s">
        <v>41</v>
      </c>
      <c r="P55" s="94" t="s">
        <v>41</v>
      </c>
      <c r="Q55" s="94" t="s">
        <v>41</v>
      </c>
      <c r="R55" s="94" t="s">
        <v>41</v>
      </c>
      <c r="S55" s="94" t="s">
        <v>41</v>
      </c>
      <c r="T55" s="94" t="s">
        <v>41</v>
      </c>
      <c r="U55" s="94" t="s">
        <v>41</v>
      </c>
      <c r="V55" s="94" t="s">
        <v>41</v>
      </c>
      <c r="W55" s="94" t="s">
        <v>41</v>
      </c>
      <c r="X55" s="95">
        <v>0</v>
      </c>
      <c r="Y55" s="94">
        <v>0</v>
      </c>
    </row>
    <row r="56" spans="1:25" x14ac:dyDescent="0.25">
      <c r="A56" s="167">
        <v>0</v>
      </c>
      <c r="B56" s="181">
        <v>0</v>
      </c>
      <c r="C56" s="95">
        <v>0</v>
      </c>
      <c r="D56" s="101">
        <v>0</v>
      </c>
      <c r="E56" s="101">
        <v>0</v>
      </c>
      <c r="F56" s="170">
        <v>0</v>
      </c>
      <c r="G56" s="94" t="s">
        <v>41</v>
      </c>
      <c r="H56" s="94" t="s">
        <v>41</v>
      </c>
      <c r="I56" s="94" t="s">
        <v>41</v>
      </c>
      <c r="J56" s="94" t="s">
        <v>41</v>
      </c>
      <c r="K56" s="94" t="s">
        <v>41</v>
      </c>
      <c r="L56" s="94" t="s">
        <v>41</v>
      </c>
      <c r="M56" s="94" t="s">
        <v>41</v>
      </c>
      <c r="N56" s="94" t="s">
        <v>41</v>
      </c>
      <c r="O56" s="94" t="s">
        <v>41</v>
      </c>
      <c r="P56" s="94" t="s">
        <v>41</v>
      </c>
      <c r="Q56" s="94" t="s">
        <v>41</v>
      </c>
      <c r="R56" s="94" t="s">
        <v>41</v>
      </c>
      <c r="S56" s="94" t="s">
        <v>41</v>
      </c>
      <c r="T56" s="94" t="s">
        <v>41</v>
      </c>
      <c r="U56" s="94" t="s">
        <v>41</v>
      </c>
      <c r="V56" s="94" t="s">
        <v>41</v>
      </c>
      <c r="W56" s="94" t="s">
        <v>41</v>
      </c>
      <c r="X56" s="95">
        <v>0</v>
      </c>
      <c r="Y56" s="94">
        <v>0</v>
      </c>
    </row>
  </sheetData>
  <mergeCells count="2">
    <mergeCell ref="A1:X1"/>
    <mergeCell ref="A2:X2"/>
  </mergeCells>
  <conditionalFormatting sqref="G4:W56">
    <cfRule type="containsText" dxfId="18" priority="17" operator="containsText" text="Goal 1.">
      <formula>NOT(ISERROR(SEARCH("Goal 1.",G4)))</formula>
    </cfRule>
    <cfRule type="containsText" dxfId="17" priority="18" operator="containsText" text="N/A">
      <formula>NOT(ISERROR(SEARCH("N/A",G4)))</formula>
    </cfRule>
    <cfRule type="containsText" dxfId="16" priority="19" operator="containsText" text="Goal 2.">
      <formula>NOT(ISERROR(SEARCH("Goal 2.",G4)))</formula>
    </cfRule>
  </conditionalFormatting>
  <conditionalFormatting sqref="I4:I56">
    <cfRule type="containsText" dxfId="15" priority="16" operator="containsText" text="Goal 3.">
      <formula>NOT(ISERROR(SEARCH("Goal 3.",I4)))</formula>
    </cfRule>
  </conditionalFormatting>
  <conditionalFormatting sqref="J4:J56">
    <cfRule type="containsText" dxfId="14" priority="15" operator="containsText" text="Goal 4.">
      <formula>NOT(ISERROR(SEARCH("Goal 4.",J4)))</formula>
    </cfRule>
  </conditionalFormatting>
  <conditionalFormatting sqref="K4:K56">
    <cfRule type="containsText" dxfId="13" priority="14" operator="containsText" text="Goal 5.">
      <formula>NOT(ISERROR(SEARCH("Goal 5.",K4)))</formula>
    </cfRule>
  </conditionalFormatting>
  <conditionalFormatting sqref="L4:M56 N45">
    <cfRule type="containsText" dxfId="12" priority="13" operator="containsText" text="Goal 6.">
      <formula>NOT(ISERROR(SEARCH("Goal 6.",L4)))</formula>
    </cfRule>
  </conditionalFormatting>
  <conditionalFormatting sqref="N4:N56">
    <cfRule type="containsText" dxfId="11" priority="11" operator="containsText" text="Goal 8.">
      <formula>NOT(ISERROR(SEARCH("Goal 8.",N4)))</formula>
    </cfRule>
  </conditionalFormatting>
  <conditionalFormatting sqref="N45 M4:M56">
    <cfRule type="containsText" dxfId="10" priority="12" operator="containsText" text="Goal 7.">
      <formula>NOT(ISERROR(SEARCH("Goal 7.",M4)))</formula>
    </cfRule>
  </conditionalFormatting>
  <conditionalFormatting sqref="O4:O56">
    <cfRule type="containsText" dxfId="9" priority="10" operator="containsText" text="Goal 9.">
      <formula>NOT(ISERROR(SEARCH("Goal 9.",O4)))</formula>
    </cfRule>
  </conditionalFormatting>
  <conditionalFormatting sqref="P4:P56">
    <cfRule type="containsText" dxfId="8" priority="9" operator="containsText" text="Goal 10.">
      <formula>NOT(ISERROR(SEARCH("Goal 10.",P4)))</formula>
    </cfRule>
  </conditionalFormatting>
  <conditionalFormatting sqref="Q4:Q56">
    <cfRule type="containsText" dxfId="7" priority="8" operator="containsText" text="Goal 11.">
      <formula>NOT(ISERROR(SEARCH("Goal 11.",Q4)))</formula>
    </cfRule>
  </conditionalFormatting>
  <conditionalFormatting sqref="R4:R56">
    <cfRule type="containsText" dxfId="6" priority="7" operator="containsText" text="Goal 12.">
      <formula>NOT(ISERROR(SEARCH("Goal 12.",R4)))</formula>
    </cfRule>
  </conditionalFormatting>
  <conditionalFormatting sqref="S4:S56">
    <cfRule type="containsText" dxfId="5" priority="6" operator="containsText" text="Goal 13.">
      <formula>NOT(ISERROR(SEARCH("Goal 13.",S4)))</formula>
    </cfRule>
  </conditionalFormatting>
  <conditionalFormatting sqref="T4:T56">
    <cfRule type="containsText" dxfId="4" priority="5" operator="containsText" text="Goal 14.">
      <formula>NOT(ISERROR(SEARCH("Goal 14.",T4)))</formula>
    </cfRule>
  </conditionalFormatting>
  <conditionalFormatting sqref="U4:U56">
    <cfRule type="containsText" dxfId="3" priority="4" operator="containsText" text="Goal 15.">
      <formula>NOT(ISERROR(SEARCH("Goal 15.",U4)))</formula>
    </cfRule>
  </conditionalFormatting>
  <conditionalFormatting sqref="V4:V56">
    <cfRule type="containsText" dxfId="2" priority="3" operator="containsText" text="Goal 16.">
      <formula>NOT(ISERROR(SEARCH("Goal 16.",V4)))</formula>
    </cfRule>
  </conditionalFormatting>
  <conditionalFormatting sqref="W4:W56">
    <cfRule type="containsText" dxfId="1" priority="2" operator="containsText" text="Goal 17.">
      <formula>NOT(ISERROR(SEARCH("Goal 17.",W4)))</formula>
    </cfRule>
  </conditionalFormatting>
  <conditionalFormatting sqref="X30">
    <cfRule type="top10" dxfId="0" priority="1" rank="10"/>
  </conditionalFormatting>
  <dataValidations count="1">
    <dataValidation type="list" allowBlank="1" showInputMessage="1" showErrorMessage="1" sqref="N3" xr:uid="{00000000-0002-0000-0400-000000000000}">
      <formula1>C10:D10</formula1>
    </dataValidation>
  </dataValidations>
  <hyperlinks>
    <hyperlink ref="Y4" r:id="rId1" xr:uid="{00000000-0004-0000-0400-000000000000}"/>
    <hyperlink ref="F31" r:id="rId2" display="https://ncstudents.sharepoint.com/:b:/s/StudentProjects/EZj0Ff0aZA1OvuAidR8AzrQBVZRruXi8BTxb8JakzQbuCA?e=jg2F2a" xr:uid="{00000000-0004-0000-0400-000001000000}"/>
    <hyperlink ref="F24" r:id="rId3" xr:uid="{00000000-0004-0000-0400-000002000000}"/>
    <hyperlink ref="F25" r:id="rId4" xr:uid="{00000000-0004-0000-0400-000003000000}"/>
    <hyperlink ref="F30" r:id="rId5" xr:uid="{00000000-0004-0000-0400-000004000000}"/>
    <hyperlink ref="F4" r:id="rId6" xr:uid="{00000000-0004-0000-0400-000005000000}"/>
    <hyperlink ref="F26" r:id="rId7" xr:uid="{00000000-0004-0000-0400-000006000000}"/>
    <hyperlink ref="F27" r:id="rId8" xr:uid="{00000000-0004-0000-0400-000007000000}"/>
    <hyperlink ref="F28" r:id="rId9" xr:uid="{00000000-0004-0000-0400-000008000000}"/>
    <hyperlink ref="F29" r:id="rId10" xr:uid="{00000000-0004-0000-0400-000009000000}"/>
    <hyperlink ref="F23" r:id="rId11" xr:uid="{00000000-0004-0000-0400-00000A000000}"/>
    <hyperlink ref="F20" r:id="rId12" xr:uid="{00000000-0004-0000-0400-00000B000000}"/>
    <hyperlink ref="F21" r:id="rId13" xr:uid="{00000000-0004-0000-0400-00000C000000}"/>
    <hyperlink ref="F19" r:id="rId14" xr:uid="{00000000-0004-0000-0400-00000D000000}"/>
    <hyperlink ref="F5" r:id="rId15" xr:uid="{00000000-0004-0000-0400-00000E000000}"/>
    <hyperlink ref="F6" r:id="rId16" xr:uid="{00000000-0004-0000-0400-00000F000000}"/>
    <hyperlink ref="F7" r:id="rId17" xr:uid="{00000000-0004-0000-0400-000010000000}"/>
    <hyperlink ref="F10" r:id="rId18" xr:uid="{00000000-0004-0000-0400-000011000000}"/>
    <hyperlink ref="F11" r:id="rId19" xr:uid="{00000000-0004-0000-0400-000012000000}"/>
    <hyperlink ref="F12" r:id="rId20" xr:uid="{00000000-0004-0000-0400-000013000000}"/>
    <hyperlink ref="F13" r:id="rId21" xr:uid="{00000000-0004-0000-0400-000014000000}"/>
    <hyperlink ref="F14" r:id="rId22" xr:uid="{00000000-0004-0000-0400-000015000000}"/>
    <hyperlink ref="F15" r:id="rId23" xr:uid="{00000000-0004-0000-0400-000016000000}"/>
    <hyperlink ref="F16" r:id="rId24" xr:uid="{00000000-0004-0000-0400-000017000000}"/>
    <hyperlink ref="F17" r:id="rId25" xr:uid="{00000000-0004-0000-0400-000018000000}"/>
    <hyperlink ref="F18" r:id="rId26" xr:uid="{00000000-0004-0000-0400-000019000000}"/>
    <hyperlink ref="F9" r:id="rId27" xr:uid="{00000000-0004-0000-0400-00001A000000}"/>
    <hyperlink ref="F32" r:id="rId28" display="https://ncstudents.sharepoint.com/:f:/s/StudentProjects/EtTmeMARpwREny3-QQs68VoBBdW0Lt3OZgklJgqmCOvBcg?e=Q7YusY " xr:uid="{00000000-0004-0000-0400-00001B000000}"/>
    <hyperlink ref="F33" r:id="rId29" display="https://ncstudents.sharepoint.com/:b:/s/StudentProjects/Ead6ce195NxGtGYsUozoEjwBkMhvJi4oAfOdvm9I9gFX3w?e=AkZ0Ft" xr:uid="{00000000-0004-0000-0400-00001C000000}"/>
    <hyperlink ref="F34" r:id="rId30" display="https://ncstudents.sharepoint.com/:b:/s/StudentProjects/EZwZ_Z5YArpEvvMgzOSMMJMBB4p0pHYD4t4vbCVIbh1hCQ?e=CMPccg" xr:uid="{00000000-0004-0000-0400-00001D000000}"/>
    <hyperlink ref="F35" r:id="rId31" display="https://ncstudents.sharepoint.com/:w:/s/StudentProjects/EbzDO3qawD1NqdK4jw9okT0BZ-JLMSJdD1dw3ASbr9yrTw?e=Mz2Sop" xr:uid="{00000000-0004-0000-0400-00001E000000}"/>
    <hyperlink ref="F36" r:id="rId32" display="https://ncstudents.sharepoint.com/:x:/s/StudentProjects/EW3bavRfKqJPhofjAwltFqYB2OOUNLWu3hlteeDDEvQUNw?e=Do6nrf" xr:uid="{00000000-0004-0000-0400-00001F000000}"/>
    <hyperlink ref="F38" r:id="rId33" display="https://ncstudents.sharepoint.com/:w:/s/StudentProjects/EeMmgz34qvRJujX51esw-gYBOLiTDmQ_B9XDNQ37e3Y6dw?e=4Nw53h" xr:uid="{00000000-0004-0000-0400-000020000000}"/>
    <hyperlink ref="F39" r:id="rId34" display="https://ncstudents.sharepoint.com/:b:/s/StudentProjects/Eby8MC6HTihIqr17FobxabAB5ve1HA_5sBnptfeIzE1JsQ?e=GVu1of" xr:uid="{00000000-0004-0000-0400-000021000000}"/>
    <hyperlink ref="F37" r:id="rId35" display="https://ncstudents.sharepoint.com/:w:/s/StudentProjects/EV2Sv76-qjxPkbHgPbtr8HkBtWFaS6UMobnKQg7p4aA5cw?e=DBrKQL" xr:uid="{00000000-0004-0000-0400-000022000000}"/>
    <hyperlink ref="F8" r:id="rId36" xr:uid="{00000000-0004-0000-0400-000023000000}"/>
    <hyperlink ref="F22" r:id="rId37" xr:uid="{00000000-0004-0000-0400-000024000000}"/>
    <hyperlink ref="F41" r:id="rId38" display="https://ncstudents.sharepoint.com/:x:/s/StudentProjects/EeV81bj2jNVCuaTp35svOZYBpbF5nvD9j2ON8It_K3SVyg?e=Sw00eJ" xr:uid="{00000000-0004-0000-0400-000025000000}"/>
    <hyperlink ref="F42" r:id="rId39" xr:uid="{00000000-0004-0000-0400-000026000000}"/>
    <hyperlink ref="F43" r:id="rId40" display="https://ncstudents.sharepoint.com/:b:/s/StudentProjects/EV1wdaWE0rRHobIlcCDk7Z8BZ1Hm5BEs_oZ01oMBbZrMMw?e=mBNY9f" xr:uid="{00000000-0004-0000-0400-000027000000}"/>
    <hyperlink ref="F44" r:id="rId41" display="https://ncstudents.sharepoint.com/:b:/s/StudentProjects/EWJ89GnaVFpPkbc5L8LUW4kBi252bcAtRxb_s-u4DiyySg?e=UMnwO1" xr:uid="{00000000-0004-0000-0400-000028000000}"/>
    <hyperlink ref="F45" r:id="rId42" display="https://ncstudents.sharepoint.com/:w:/s/StudentProjects/ESnfNW11cMZLnMfkJ-MniMkBE12rG_G5hzc9FqqNUMRPMg?e=IzrIgz" xr:uid="{00000000-0004-0000-0400-000029000000}"/>
    <hyperlink ref="F46" r:id="rId43" display="../../../../../:w:/s/StudentProjects/ESI2lsePyHhAou4Zvdz8wdQBDFsY1zsjakZkIATtHV7wtg?e=MHWECe" xr:uid="{00000000-0004-0000-0400-00002A000000}"/>
    <hyperlink ref="F47" r:id="rId44" display="https://ncstudents.sharepoint.com/:w:/s/StudentProjects/EUK5jDppW7dOmv77Y8YbiCoBnpuWtiNNglZ72OLVWrso3Q?e=nZ1ZS9" xr:uid="{00000000-0004-0000-0400-00002B000000}"/>
    <hyperlink ref="F48" r:id="rId45" display="https://ncstudents.sharepoint.com/:x:/s/StudentProjects/EZYtKkXdQTdGtksceaD7-3IBCPIW6dP6sW7orQSWrlyVgQ?e=l367f5" xr:uid="{00000000-0004-0000-0400-00002C000000}"/>
  </hyperlinks>
  <pageMargins left="0.7" right="0.7" top="0.75" bottom="0.75" header="0.3" footer="0.3"/>
  <pageSetup scale="10" fitToHeight="11" orientation="portrait" r:id="rId46"/>
  <drawing r:id="rId47"/>
  <tableParts count="1">
    <tablePart r:id="rId48"/>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1000000}">
          <x14:formula1>
            <xm:f>'https://ncstudents.sharepoint.com/sites/StudentProjects/Shared Documents/Project Management/SDG Mapping &amp; Reporting/[SDG Mapping - Sustainability Project Database .xlsx]SUPPORTING INFO'!#REF!</xm:f>
          </x14:formula1>
          <xm:sqref>G4:W56 D4:E56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19486A"/>
    <pageSetUpPr fitToPage="1"/>
  </sheetPr>
  <dimension ref="A1:DG215"/>
  <sheetViews>
    <sheetView topLeftCell="A11" zoomScale="55" zoomScaleNormal="55" workbookViewId="0">
      <selection activeCell="A18" sqref="A18"/>
    </sheetView>
  </sheetViews>
  <sheetFormatPr defaultColWidth="9.109375" defaultRowHeight="13.8" x14ac:dyDescent="0.25"/>
  <cols>
    <col min="1" max="1" width="178.109375" style="39" customWidth="1"/>
    <col min="2" max="12" width="9.109375" style="39"/>
    <col min="13" max="111" width="9.109375" style="11"/>
    <col min="112" max="16384" width="9.109375" style="39"/>
  </cols>
  <sheetData>
    <row r="1" spans="1:111" s="29" customFormat="1" ht="42" customHeight="1" x14ac:dyDescent="0.25">
      <c r="A1" s="366" t="s">
        <v>985</v>
      </c>
      <c r="B1" s="366"/>
      <c r="C1" s="9"/>
      <c r="D1" s="9"/>
      <c r="E1" s="9"/>
      <c r="F1" s="9"/>
      <c r="G1" s="2"/>
      <c r="H1" s="2"/>
      <c r="I1" s="2"/>
      <c r="J1" s="2"/>
      <c r="K1" s="2"/>
      <c r="L1" s="2"/>
      <c r="M1" s="2"/>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row>
    <row r="2" spans="1:111" s="29" customFormat="1" ht="33.75" customHeight="1" x14ac:dyDescent="0.25">
      <c r="A2" s="367" t="s">
        <v>986</v>
      </c>
      <c r="B2" s="367"/>
      <c r="C2" s="10"/>
      <c r="D2" s="10"/>
      <c r="E2" s="10"/>
      <c r="F2" s="2"/>
      <c r="G2" s="2"/>
      <c r="H2" s="2"/>
      <c r="I2" s="2"/>
      <c r="J2" s="2"/>
      <c r="K2" s="2"/>
      <c r="L2" s="2"/>
      <c r="M2" s="2"/>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row>
    <row r="3" spans="1:111" s="29" customFormat="1" ht="21" customHeight="1" x14ac:dyDescent="0.3">
      <c r="A3" s="36" t="s">
        <v>987</v>
      </c>
      <c r="B3" s="37"/>
      <c r="C3" s="10"/>
      <c r="D3" s="10"/>
      <c r="E3" s="10"/>
      <c r="F3" s="2"/>
      <c r="G3" s="2"/>
      <c r="H3" s="2"/>
      <c r="I3" s="2"/>
      <c r="J3" s="2"/>
      <c r="K3" s="2"/>
      <c r="L3" s="2"/>
      <c r="M3" s="2"/>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row>
    <row r="4" spans="1:111" ht="21" x14ac:dyDescent="0.25">
      <c r="A4" s="38" t="s">
        <v>988</v>
      </c>
    </row>
    <row r="5" spans="1:111" ht="20.399999999999999" x14ac:dyDescent="0.25">
      <c r="A5" s="40" t="s">
        <v>989</v>
      </c>
    </row>
    <row r="6" spans="1:111" ht="15" x14ac:dyDescent="0.25">
      <c r="A6" s="30" t="s">
        <v>990</v>
      </c>
    </row>
    <row r="7" spans="1:111" ht="15" x14ac:dyDescent="0.25">
      <c r="A7" s="30" t="s">
        <v>991</v>
      </c>
    </row>
    <row r="8" spans="1:111" ht="15" x14ac:dyDescent="0.25">
      <c r="A8" s="30" t="s">
        <v>992</v>
      </c>
    </row>
    <row r="9" spans="1:111" ht="15" x14ac:dyDescent="0.25">
      <c r="A9" s="30" t="s">
        <v>993</v>
      </c>
    </row>
    <row r="10" spans="1:111" ht="15" x14ac:dyDescent="0.25">
      <c r="A10" s="30" t="s">
        <v>994</v>
      </c>
    </row>
    <row r="11" spans="1:111" ht="15" x14ac:dyDescent="0.25">
      <c r="A11" s="30" t="s">
        <v>995</v>
      </c>
    </row>
    <row r="12" spans="1:111" ht="15" x14ac:dyDescent="0.25">
      <c r="A12" s="30" t="s">
        <v>996</v>
      </c>
    </row>
    <row r="13" spans="1:111" ht="21" x14ac:dyDescent="0.25">
      <c r="A13" s="38" t="s">
        <v>997</v>
      </c>
    </row>
    <row r="14" spans="1:111" ht="20.399999999999999" x14ac:dyDescent="0.25">
      <c r="A14" s="40" t="s">
        <v>998</v>
      </c>
    </row>
    <row r="15" spans="1:111" ht="15" x14ac:dyDescent="0.25">
      <c r="A15" s="31" t="s">
        <v>999</v>
      </c>
    </row>
    <row r="16" spans="1:111" ht="15" x14ac:dyDescent="0.25">
      <c r="A16" s="31" t="s">
        <v>1000</v>
      </c>
    </row>
    <row r="17" spans="1:1" ht="15" x14ac:dyDescent="0.25">
      <c r="A17" s="31" t="s">
        <v>1001</v>
      </c>
    </row>
    <row r="18" spans="1:1" ht="15" x14ac:dyDescent="0.25">
      <c r="A18" s="31" t="s">
        <v>1002</v>
      </c>
    </row>
    <row r="19" spans="1:1" ht="15" x14ac:dyDescent="0.25">
      <c r="A19" s="31" t="s">
        <v>1003</v>
      </c>
    </row>
    <row r="20" spans="1:1" ht="15" x14ac:dyDescent="0.25">
      <c r="A20" s="31" t="s">
        <v>1004</v>
      </c>
    </row>
    <row r="21" spans="1:1" ht="15" x14ac:dyDescent="0.25">
      <c r="A21" s="31" t="s">
        <v>1005</v>
      </c>
    </row>
    <row r="22" spans="1:1" ht="15" x14ac:dyDescent="0.25">
      <c r="A22" s="31" t="s">
        <v>1006</v>
      </c>
    </row>
    <row r="23" spans="1:1" ht="21" x14ac:dyDescent="0.25">
      <c r="A23" s="38" t="s">
        <v>1007</v>
      </c>
    </row>
    <row r="24" spans="1:1" ht="20.399999999999999" x14ac:dyDescent="0.25">
      <c r="A24" s="40" t="s">
        <v>1008</v>
      </c>
    </row>
    <row r="25" spans="1:1" ht="15" x14ac:dyDescent="0.25">
      <c r="A25" s="31" t="s">
        <v>1009</v>
      </c>
    </row>
    <row r="26" spans="1:1" ht="15" x14ac:dyDescent="0.25">
      <c r="A26" s="31" t="s">
        <v>1010</v>
      </c>
    </row>
    <row r="27" spans="1:1" ht="15" x14ac:dyDescent="0.25">
      <c r="A27" s="31" t="s">
        <v>1011</v>
      </c>
    </row>
    <row r="28" spans="1:1" ht="15" x14ac:dyDescent="0.25">
      <c r="A28" s="31" t="s">
        <v>1012</v>
      </c>
    </row>
    <row r="29" spans="1:1" ht="15" x14ac:dyDescent="0.25">
      <c r="A29" s="31" t="s">
        <v>1013</v>
      </c>
    </row>
    <row r="30" spans="1:1" ht="15" x14ac:dyDescent="0.25">
      <c r="A30" s="31" t="s">
        <v>1014</v>
      </c>
    </row>
    <row r="31" spans="1:1" ht="15" x14ac:dyDescent="0.25">
      <c r="A31" s="31" t="s">
        <v>1015</v>
      </c>
    </row>
    <row r="32" spans="1:1" ht="15" x14ac:dyDescent="0.25">
      <c r="A32" s="31" t="s">
        <v>625</v>
      </c>
    </row>
    <row r="33" spans="1:1" ht="15" x14ac:dyDescent="0.25">
      <c r="A33" s="31" t="s">
        <v>1016</v>
      </c>
    </row>
    <row r="34" spans="1:1" ht="15" x14ac:dyDescent="0.25">
      <c r="A34" s="31" t="s">
        <v>1017</v>
      </c>
    </row>
    <row r="35" spans="1:1" ht="15" x14ac:dyDescent="0.25">
      <c r="A35" s="31" t="s">
        <v>1018</v>
      </c>
    </row>
    <row r="36" spans="1:1" ht="15" x14ac:dyDescent="0.25">
      <c r="A36" s="31" t="s">
        <v>1019</v>
      </c>
    </row>
    <row r="37" spans="1:1" ht="15" x14ac:dyDescent="0.25">
      <c r="A37" s="31" t="s">
        <v>1020</v>
      </c>
    </row>
    <row r="38" spans="1:1" ht="21" x14ac:dyDescent="0.25">
      <c r="A38" s="38" t="s">
        <v>1021</v>
      </c>
    </row>
    <row r="39" spans="1:1" ht="20.399999999999999" x14ac:dyDescent="0.25">
      <c r="A39" s="40" t="s">
        <v>1022</v>
      </c>
    </row>
    <row r="40" spans="1:1" ht="15" x14ac:dyDescent="0.25">
      <c r="A40" s="31" t="s">
        <v>1023</v>
      </c>
    </row>
    <row r="41" spans="1:1" ht="15" x14ac:dyDescent="0.25">
      <c r="A41" s="31" t="s">
        <v>1024</v>
      </c>
    </row>
    <row r="42" spans="1:1" ht="15" x14ac:dyDescent="0.25">
      <c r="A42" s="31" t="s">
        <v>1025</v>
      </c>
    </row>
    <row r="43" spans="1:1" ht="15" x14ac:dyDescent="0.25">
      <c r="A43" s="31" t="s">
        <v>1026</v>
      </c>
    </row>
    <row r="44" spans="1:1" ht="15" x14ac:dyDescent="0.25">
      <c r="A44" s="31" t="s">
        <v>1027</v>
      </c>
    </row>
    <row r="45" spans="1:1" ht="15" x14ac:dyDescent="0.25">
      <c r="A45" s="31" t="s">
        <v>1028</v>
      </c>
    </row>
    <row r="46" spans="1:1" ht="15" x14ac:dyDescent="0.25">
      <c r="A46" s="31" t="s">
        <v>1029</v>
      </c>
    </row>
    <row r="47" spans="1:1" ht="15" x14ac:dyDescent="0.25">
      <c r="A47" s="31" t="s">
        <v>1030</v>
      </c>
    </row>
    <row r="48" spans="1:1" ht="15" x14ac:dyDescent="0.25">
      <c r="A48" s="31" t="s">
        <v>1031</v>
      </c>
    </row>
    <row r="49" spans="1:1" ht="15" x14ac:dyDescent="0.25">
      <c r="A49" s="31" t="s">
        <v>1032</v>
      </c>
    </row>
    <row r="50" spans="1:1" ht="21" x14ac:dyDescent="0.25">
      <c r="A50" s="38" t="s">
        <v>1033</v>
      </c>
    </row>
    <row r="51" spans="1:1" ht="20.399999999999999" x14ac:dyDescent="0.25">
      <c r="A51" s="40" t="s">
        <v>1034</v>
      </c>
    </row>
    <row r="52" spans="1:1" ht="15" x14ac:dyDescent="0.25">
      <c r="A52" s="31" t="s">
        <v>1035</v>
      </c>
    </row>
    <row r="53" spans="1:1" ht="15" x14ac:dyDescent="0.25">
      <c r="A53" s="31" t="s">
        <v>1036</v>
      </c>
    </row>
    <row r="54" spans="1:1" ht="15" x14ac:dyDescent="0.25">
      <c r="A54" s="31" t="s">
        <v>1037</v>
      </c>
    </row>
    <row r="55" spans="1:1" ht="15" x14ac:dyDescent="0.25">
      <c r="A55" s="31" t="s">
        <v>1038</v>
      </c>
    </row>
    <row r="56" spans="1:1" ht="15" x14ac:dyDescent="0.25">
      <c r="A56" s="31" t="s">
        <v>1039</v>
      </c>
    </row>
    <row r="57" spans="1:1" ht="15" x14ac:dyDescent="0.25">
      <c r="A57" s="31" t="s">
        <v>1040</v>
      </c>
    </row>
    <row r="58" spans="1:1" ht="15" x14ac:dyDescent="0.25">
      <c r="A58" s="31" t="s">
        <v>1041</v>
      </c>
    </row>
    <row r="59" spans="1:1" ht="15" x14ac:dyDescent="0.25">
      <c r="A59" s="31" t="s">
        <v>1042</v>
      </c>
    </row>
    <row r="60" spans="1:1" ht="15" x14ac:dyDescent="0.25">
      <c r="A60" s="31" t="s">
        <v>1043</v>
      </c>
    </row>
    <row r="61" spans="1:1" ht="21" x14ac:dyDescent="0.25">
      <c r="A61" s="38" t="s">
        <v>1044</v>
      </c>
    </row>
    <row r="62" spans="1:1" ht="20.399999999999999" x14ac:dyDescent="0.25">
      <c r="A62" s="40" t="s">
        <v>1045</v>
      </c>
    </row>
    <row r="63" spans="1:1" ht="15" x14ac:dyDescent="0.25">
      <c r="A63" s="31" t="s">
        <v>1046</v>
      </c>
    </row>
    <row r="64" spans="1:1" ht="15" x14ac:dyDescent="0.25">
      <c r="A64" s="31" t="s">
        <v>1047</v>
      </c>
    </row>
    <row r="65" spans="1:1" ht="15" x14ac:dyDescent="0.25">
      <c r="A65" s="31" t="s">
        <v>1048</v>
      </c>
    </row>
    <row r="66" spans="1:1" ht="15" x14ac:dyDescent="0.25">
      <c r="A66" s="31" t="s">
        <v>1049</v>
      </c>
    </row>
    <row r="67" spans="1:1" ht="15" x14ac:dyDescent="0.25">
      <c r="A67" s="31" t="s">
        <v>1050</v>
      </c>
    </row>
    <row r="68" spans="1:1" ht="15" x14ac:dyDescent="0.25">
      <c r="A68" s="31" t="s">
        <v>1051</v>
      </c>
    </row>
    <row r="69" spans="1:1" ht="15" x14ac:dyDescent="0.25">
      <c r="A69" s="31" t="s">
        <v>1052</v>
      </c>
    </row>
    <row r="70" spans="1:1" ht="15" x14ac:dyDescent="0.25">
      <c r="A70" s="31" t="s">
        <v>1053</v>
      </c>
    </row>
    <row r="71" spans="1:1" ht="21" x14ac:dyDescent="0.25">
      <c r="A71" s="38" t="s">
        <v>1054</v>
      </c>
    </row>
    <row r="72" spans="1:1" ht="20.399999999999999" x14ac:dyDescent="0.25">
      <c r="A72" s="40" t="s">
        <v>1055</v>
      </c>
    </row>
    <row r="73" spans="1:1" ht="15" x14ac:dyDescent="0.25">
      <c r="A73" s="31" t="s">
        <v>1056</v>
      </c>
    </row>
    <row r="74" spans="1:1" ht="15" x14ac:dyDescent="0.25">
      <c r="A74" s="31" t="s">
        <v>1057</v>
      </c>
    </row>
    <row r="75" spans="1:1" ht="15" x14ac:dyDescent="0.25">
      <c r="A75" s="31" t="s">
        <v>1058</v>
      </c>
    </row>
    <row r="76" spans="1:1" ht="15" x14ac:dyDescent="0.25">
      <c r="A76" s="31" t="s">
        <v>1059</v>
      </c>
    </row>
    <row r="77" spans="1:1" ht="15" x14ac:dyDescent="0.25">
      <c r="A77" s="31" t="s">
        <v>1060</v>
      </c>
    </row>
    <row r="78" spans="1:1" ht="21" x14ac:dyDescent="0.25">
      <c r="A78" s="38" t="s">
        <v>1061</v>
      </c>
    </row>
    <row r="79" spans="1:1" ht="20.399999999999999" x14ac:dyDescent="0.25">
      <c r="A79" s="40" t="s">
        <v>1062</v>
      </c>
    </row>
    <row r="80" spans="1:1" ht="15" x14ac:dyDescent="0.25">
      <c r="A80" s="31" t="s">
        <v>1063</v>
      </c>
    </row>
    <row r="81" spans="1:1" ht="15" x14ac:dyDescent="0.25">
      <c r="A81" s="31" t="s">
        <v>1064</v>
      </c>
    </row>
    <row r="82" spans="1:1" ht="15" x14ac:dyDescent="0.25">
      <c r="A82" s="31" t="s">
        <v>1065</v>
      </c>
    </row>
    <row r="83" spans="1:1" ht="15" x14ac:dyDescent="0.25">
      <c r="A83" s="31" t="s">
        <v>1066</v>
      </c>
    </row>
    <row r="84" spans="1:1" ht="15" x14ac:dyDescent="0.25">
      <c r="A84" s="31" t="s">
        <v>652</v>
      </c>
    </row>
    <row r="85" spans="1:1" ht="15" x14ac:dyDescent="0.25">
      <c r="A85" s="31" t="s">
        <v>1067</v>
      </c>
    </row>
    <row r="86" spans="1:1" ht="15" x14ac:dyDescent="0.25">
      <c r="A86" s="31" t="s">
        <v>1068</v>
      </c>
    </row>
    <row r="87" spans="1:1" ht="15" x14ac:dyDescent="0.25">
      <c r="A87" s="31" t="s">
        <v>1069</v>
      </c>
    </row>
    <row r="88" spans="1:1" ht="15" x14ac:dyDescent="0.25">
      <c r="A88" s="31" t="s">
        <v>1070</v>
      </c>
    </row>
    <row r="89" spans="1:1" ht="15" x14ac:dyDescent="0.25">
      <c r="A89" s="31" t="s">
        <v>1071</v>
      </c>
    </row>
    <row r="90" spans="1:1" ht="15" x14ac:dyDescent="0.25">
      <c r="A90" s="31" t="s">
        <v>1072</v>
      </c>
    </row>
    <row r="91" spans="1:1" ht="15" x14ac:dyDescent="0.25">
      <c r="A91" s="31" t="s">
        <v>1073</v>
      </c>
    </row>
    <row r="92" spans="1:1" ht="21" x14ac:dyDescent="0.25">
      <c r="A92" s="38" t="s">
        <v>1074</v>
      </c>
    </row>
    <row r="93" spans="1:1" ht="20.399999999999999" x14ac:dyDescent="0.25">
      <c r="A93" s="40" t="s">
        <v>1075</v>
      </c>
    </row>
    <row r="94" spans="1:1" ht="15" x14ac:dyDescent="0.25">
      <c r="A94" s="31" t="s">
        <v>1076</v>
      </c>
    </row>
    <row r="95" spans="1:1" ht="15" x14ac:dyDescent="0.25">
      <c r="A95" s="31" t="s">
        <v>1077</v>
      </c>
    </row>
    <row r="96" spans="1:1" ht="15" x14ac:dyDescent="0.25">
      <c r="A96" s="31" t="s">
        <v>1078</v>
      </c>
    </row>
    <row r="97" spans="1:1" ht="15" x14ac:dyDescent="0.25">
      <c r="A97" s="31" t="s">
        <v>1079</v>
      </c>
    </row>
    <row r="98" spans="1:1" ht="15" x14ac:dyDescent="0.25">
      <c r="A98" s="31" t="s">
        <v>1080</v>
      </c>
    </row>
    <row r="99" spans="1:1" ht="15" x14ac:dyDescent="0.25">
      <c r="A99" s="31" t="s">
        <v>1081</v>
      </c>
    </row>
    <row r="100" spans="1:1" ht="15" x14ac:dyDescent="0.25">
      <c r="A100" s="31" t="s">
        <v>1082</v>
      </c>
    </row>
    <row r="101" spans="1:1" ht="15" x14ac:dyDescent="0.25">
      <c r="A101" s="31" t="s">
        <v>1083</v>
      </c>
    </row>
    <row r="102" spans="1:1" ht="21" x14ac:dyDescent="0.25">
      <c r="A102" s="38" t="s">
        <v>1084</v>
      </c>
    </row>
    <row r="103" spans="1:1" ht="20.399999999999999" x14ac:dyDescent="0.25">
      <c r="A103" s="40" t="s">
        <v>1085</v>
      </c>
    </row>
    <row r="104" spans="1:1" ht="15" x14ac:dyDescent="0.25">
      <c r="A104" s="31" t="s">
        <v>1086</v>
      </c>
    </row>
    <row r="105" spans="1:1" ht="15" x14ac:dyDescent="0.25">
      <c r="A105" s="31" t="s">
        <v>1087</v>
      </c>
    </row>
    <row r="106" spans="1:1" ht="15" x14ac:dyDescent="0.25">
      <c r="A106" s="31" t="s">
        <v>1088</v>
      </c>
    </row>
    <row r="107" spans="1:1" ht="15" x14ac:dyDescent="0.25">
      <c r="A107" s="31" t="s">
        <v>1089</v>
      </c>
    </row>
    <row r="108" spans="1:1" ht="15" x14ac:dyDescent="0.25">
      <c r="A108" s="31" t="s">
        <v>1090</v>
      </c>
    </row>
    <row r="109" spans="1:1" ht="15" x14ac:dyDescent="0.25">
      <c r="A109" s="31" t="s">
        <v>1091</v>
      </c>
    </row>
    <row r="110" spans="1:1" ht="15" x14ac:dyDescent="0.25">
      <c r="A110" s="31" t="s">
        <v>1092</v>
      </c>
    </row>
    <row r="111" spans="1:1" ht="15" x14ac:dyDescent="0.25">
      <c r="A111" s="31" t="s">
        <v>1093</v>
      </c>
    </row>
    <row r="112" spans="1:1" ht="15" x14ac:dyDescent="0.25">
      <c r="A112" s="31" t="s">
        <v>1094</v>
      </c>
    </row>
    <row r="113" spans="1:1" ht="15" x14ac:dyDescent="0.25">
      <c r="A113" s="31" t="s">
        <v>1095</v>
      </c>
    </row>
    <row r="114" spans="1:1" ht="21" x14ac:dyDescent="0.25">
      <c r="A114" s="38" t="s">
        <v>1096</v>
      </c>
    </row>
    <row r="115" spans="1:1" ht="20.399999999999999" x14ac:dyDescent="0.25">
      <c r="A115" s="40" t="s">
        <v>1097</v>
      </c>
    </row>
    <row r="116" spans="1:1" ht="15" x14ac:dyDescent="0.25">
      <c r="A116" s="31" t="s">
        <v>1098</v>
      </c>
    </row>
    <row r="117" spans="1:1" ht="15" x14ac:dyDescent="0.25">
      <c r="A117" s="31" t="s">
        <v>1099</v>
      </c>
    </row>
    <row r="118" spans="1:1" ht="15" x14ac:dyDescent="0.25">
      <c r="A118" s="31" t="s">
        <v>1100</v>
      </c>
    </row>
    <row r="119" spans="1:1" ht="15" x14ac:dyDescent="0.25">
      <c r="A119" s="31" t="s">
        <v>1101</v>
      </c>
    </row>
    <row r="120" spans="1:1" ht="15" x14ac:dyDescent="0.25">
      <c r="A120" s="31" t="s">
        <v>1102</v>
      </c>
    </row>
    <row r="121" spans="1:1" ht="15" x14ac:dyDescent="0.25">
      <c r="A121" s="31" t="s">
        <v>1103</v>
      </c>
    </row>
    <row r="122" spans="1:1" ht="15" x14ac:dyDescent="0.25">
      <c r="A122" s="31" t="s">
        <v>1104</v>
      </c>
    </row>
    <row r="123" spans="1:1" ht="15" x14ac:dyDescent="0.25">
      <c r="A123" s="31" t="s">
        <v>1105</v>
      </c>
    </row>
    <row r="124" spans="1:1" ht="15" x14ac:dyDescent="0.25">
      <c r="A124" s="31" t="s">
        <v>1106</v>
      </c>
    </row>
    <row r="125" spans="1:1" ht="15" x14ac:dyDescent="0.25">
      <c r="A125" s="31" t="s">
        <v>1107</v>
      </c>
    </row>
    <row r="126" spans="1:1" ht="21" x14ac:dyDescent="0.25">
      <c r="A126" s="38" t="s">
        <v>1108</v>
      </c>
    </row>
    <row r="127" spans="1:1" ht="20.399999999999999" x14ac:dyDescent="0.25">
      <c r="A127" s="40" t="s">
        <v>1109</v>
      </c>
    </row>
    <row r="128" spans="1:1" ht="15" x14ac:dyDescent="0.25">
      <c r="A128" s="31" t="s">
        <v>1110</v>
      </c>
    </row>
    <row r="129" spans="1:1" ht="15" x14ac:dyDescent="0.25">
      <c r="A129" s="31" t="s">
        <v>1111</v>
      </c>
    </row>
    <row r="130" spans="1:1" ht="15" x14ac:dyDescent="0.25">
      <c r="A130" s="31" t="s">
        <v>1112</v>
      </c>
    </row>
    <row r="131" spans="1:1" ht="15" x14ac:dyDescent="0.25">
      <c r="A131" s="31" t="s">
        <v>1113</v>
      </c>
    </row>
    <row r="132" spans="1:1" ht="15" x14ac:dyDescent="0.25">
      <c r="A132" s="31" t="s">
        <v>1114</v>
      </c>
    </row>
    <row r="133" spans="1:1" ht="15" x14ac:dyDescent="0.25">
      <c r="A133" s="31" t="s">
        <v>1115</v>
      </c>
    </row>
    <row r="134" spans="1:1" ht="15" x14ac:dyDescent="0.25">
      <c r="A134" s="31" t="s">
        <v>1116</v>
      </c>
    </row>
    <row r="135" spans="1:1" ht="15" x14ac:dyDescent="0.25">
      <c r="A135" s="31" t="s">
        <v>1117</v>
      </c>
    </row>
    <row r="136" spans="1:1" ht="15" x14ac:dyDescent="0.25">
      <c r="A136" s="31" t="s">
        <v>1118</v>
      </c>
    </row>
    <row r="137" spans="1:1" ht="15" x14ac:dyDescent="0.25">
      <c r="A137" s="31" t="s">
        <v>1119</v>
      </c>
    </row>
    <row r="138" spans="1:1" ht="15" x14ac:dyDescent="0.25">
      <c r="A138" s="31" t="s">
        <v>1120</v>
      </c>
    </row>
    <row r="139" spans="1:1" ht="21" x14ac:dyDescent="0.25">
      <c r="A139" s="38" t="s">
        <v>1121</v>
      </c>
    </row>
    <row r="140" spans="1:1" ht="20.399999999999999" x14ac:dyDescent="0.25">
      <c r="A140" s="40" t="s">
        <v>1122</v>
      </c>
    </row>
    <row r="141" spans="1:1" ht="15" x14ac:dyDescent="0.25">
      <c r="A141" s="31" t="s">
        <v>1123</v>
      </c>
    </row>
    <row r="142" spans="1:1" ht="15" x14ac:dyDescent="0.25">
      <c r="A142" s="31" t="s">
        <v>1124</v>
      </c>
    </row>
    <row r="143" spans="1:1" ht="15" x14ac:dyDescent="0.25">
      <c r="A143" s="31" t="s">
        <v>1125</v>
      </c>
    </row>
    <row r="144" spans="1:1" ht="15" x14ac:dyDescent="0.25">
      <c r="A144" s="31" t="s">
        <v>1126</v>
      </c>
    </row>
    <row r="145" spans="1:1" ht="15" x14ac:dyDescent="0.25">
      <c r="A145" s="31" t="s">
        <v>1127</v>
      </c>
    </row>
    <row r="146" spans="1:1" ht="21" x14ac:dyDescent="0.25">
      <c r="A146" s="38" t="s">
        <v>1128</v>
      </c>
    </row>
    <row r="147" spans="1:1" ht="20.399999999999999" x14ac:dyDescent="0.25">
      <c r="A147" s="40" t="s">
        <v>1129</v>
      </c>
    </row>
    <row r="148" spans="1:1" ht="15" x14ac:dyDescent="0.25">
      <c r="A148" s="31" t="s">
        <v>1130</v>
      </c>
    </row>
    <row r="149" spans="1:1" ht="15" x14ac:dyDescent="0.25">
      <c r="A149" s="31" t="s">
        <v>1131</v>
      </c>
    </row>
    <row r="150" spans="1:1" ht="15" x14ac:dyDescent="0.25">
      <c r="A150" s="31" t="s">
        <v>1132</v>
      </c>
    </row>
    <row r="151" spans="1:1" ht="15" x14ac:dyDescent="0.25">
      <c r="A151" s="31" t="s">
        <v>1133</v>
      </c>
    </row>
    <row r="152" spans="1:1" ht="15" x14ac:dyDescent="0.25">
      <c r="A152" s="31" t="s">
        <v>1134</v>
      </c>
    </row>
    <row r="153" spans="1:1" ht="15" x14ac:dyDescent="0.25">
      <c r="A153" s="31" t="s">
        <v>1135</v>
      </c>
    </row>
    <row r="154" spans="1:1" ht="15" x14ac:dyDescent="0.25">
      <c r="A154" s="31" t="s">
        <v>1136</v>
      </c>
    </row>
    <row r="155" spans="1:1" ht="15" x14ac:dyDescent="0.25">
      <c r="A155" s="31" t="s">
        <v>1137</v>
      </c>
    </row>
    <row r="156" spans="1:1" ht="15" x14ac:dyDescent="0.25">
      <c r="A156" s="31" t="s">
        <v>1138</v>
      </c>
    </row>
    <row r="157" spans="1:1" ht="15" x14ac:dyDescent="0.25">
      <c r="A157" s="31" t="s">
        <v>1139</v>
      </c>
    </row>
    <row r="158" spans="1:1" ht="21" x14ac:dyDescent="0.25">
      <c r="A158" s="38" t="s">
        <v>1140</v>
      </c>
    </row>
    <row r="159" spans="1:1" ht="20.399999999999999" x14ac:dyDescent="0.25">
      <c r="A159" s="40" t="s">
        <v>1141</v>
      </c>
    </row>
    <row r="160" spans="1:1" ht="15" x14ac:dyDescent="0.25">
      <c r="A160" s="31" t="s">
        <v>1142</v>
      </c>
    </row>
    <row r="161" spans="1:1" ht="15" x14ac:dyDescent="0.25">
      <c r="A161" s="31" t="s">
        <v>1143</v>
      </c>
    </row>
    <row r="162" spans="1:1" ht="15" x14ac:dyDescent="0.25">
      <c r="A162" s="31" t="s">
        <v>1144</v>
      </c>
    </row>
    <row r="163" spans="1:1" ht="15" x14ac:dyDescent="0.25">
      <c r="A163" s="31" t="s">
        <v>1145</v>
      </c>
    </row>
    <row r="164" spans="1:1" ht="15" x14ac:dyDescent="0.25">
      <c r="A164" s="31" t="s">
        <v>1146</v>
      </c>
    </row>
    <row r="165" spans="1:1" ht="15" x14ac:dyDescent="0.25">
      <c r="A165" s="31" t="s">
        <v>1147</v>
      </c>
    </row>
    <row r="166" spans="1:1" ht="15" x14ac:dyDescent="0.25">
      <c r="A166" s="31" t="s">
        <v>1148</v>
      </c>
    </row>
    <row r="167" spans="1:1" ht="15" x14ac:dyDescent="0.25">
      <c r="A167" s="31" t="s">
        <v>1149</v>
      </c>
    </row>
    <row r="168" spans="1:1" ht="15" x14ac:dyDescent="0.25">
      <c r="A168" s="31" t="s">
        <v>1150</v>
      </c>
    </row>
    <row r="169" spans="1:1" ht="15" x14ac:dyDescent="0.25">
      <c r="A169" s="31" t="s">
        <v>1151</v>
      </c>
    </row>
    <row r="170" spans="1:1" ht="15" x14ac:dyDescent="0.25">
      <c r="A170" s="31" t="s">
        <v>1152</v>
      </c>
    </row>
    <row r="171" spans="1:1" ht="15" x14ac:dyDescent="0.25">
      <c r="A171" s="31" t="s">
        <v>1153</v>
      </c>
    </row>
    <row r="172" spans="1:1" ht="21" x14ac:dyDescent="0.25">
      <c r="A172" s="38" t="s">
        <v>1154</v>
      </c>
    </row>
    <row r="173" spans="1:1" ht="20.399999999999999" x14ac:dyDescent="0.25">
      <c r="A173" s="40" t="s">
        <v>1155</v>
      </c>
    </row>
    <row r="174" spans="1:1" ht="15" x14ac:dyDescent="0.25">
      <c r="A174" s="31" t="s">
        <v>1156</v>
      </c>
    </row>
    <row r="175" spans="1:1" ht="15" x14ac:dyDescent="0.25">
      <c r="A175" s="31" t="s">
        <v>1157</v>
      </c>
    </row>
    <row r="176" spans="1:1" ht="15" x14ac:dyDescent="0.25">
      <c r="A176" s="31" t="s">
        <v>1158</v>
      </c>
    </row>
    <row r="177" spans="1:1" ht="15" x14ac:dyDescent="0.25">
      <c r="A177" s="31" t="s">
        <v>1159</v>
      </c>
    </row>
    <row r="178" spans="1:1" ht="15" x14ac:dyDescent="0.25">
      <c r="A178" s="31" t="s">
        <v>1160</v>
      </c>
    </row>
    <row r="179" spans="1:1" ht="15" x14ac:dyDescent="0.25">
      <c r="A179" s="31" t="s">
        <v>1161</v>
      </c>
    </row>
    <row r="180" spans="1:1" ht="15" x14ac:dyDescent="0.25">
      <c r="A180" s="31" t="s">
        <v>1162</v>
      </c>
    </row>
    <row r="181" spans="1:1" ht="15" x14ac:dyDescent="0.25">
      <c r="A181" s="31" t="s">
        <v>1163</v>
      </c>
    </row>
    <row r="182" spans="1:1" ht="15" x14ac:dyDescent="0.25">
      <c r="A182" s="31" t="s">
        <v>1164</v>
      </c>
    </row>
    <row r="183" spans="1:1" ht="15" x14ac:dyDescent="0.25">
      <c r="A183" s="31" t="s">
        <v>1165</v>
      </c>
    </row>
    <row r="184" spans="1:1" ht="15" x14ac:dyDescent="0.25">
      <c r="A184" s="31" t="s">
        <v>1166</v>
      </c>
    </row>
    <row r="185" spans="1:1" ht="15" x14ac:dyDescent="0.25">
      <c r="A185" s="31" t="s">
        <v>1167</v>
      </c>
    </row>
    <row r="186" spans="1:1" ht="21" x14ac:dyDescent="0.25">
      <c r="A186" s="38" t="s">
        <v>1168</v>
      </c>
    </row>
    <row r="187" spans="1:1" ht="20.399999999999999" x14ac:dyDescent="0.25">
      <c r="A187" s="40" t="s">
        <v>1169</v>
      </c>
    </row>
    <row r="188" spans="1:1" ht="15" x14ac:dyDescent="0.25">
      <c r="A188" s="31" t="s">
        <v>1170</v>
      </c>
    </row>
    <row r="189" spans="1:1" ht="15" x14ac:dyDescent="0.25">
      <c r="A189" s="31" t="s">
        <v>1171</v>
      </c>
    </row>
    <row r="190" spans="1:1" ht="15" x14ac:dyDescent="0.25">
      <c r="A190" s="31" t="s">
        <v>1172</v>
      </c>
    </row>
    <row r="191" spans="1:1" ht="15" x14ac:dyDescent="0.25">
      <c r="A191" s="31" t="s">
        <v>1173</v>
      </c>
    </row>
    <row r="192" spans="1:1" ht="15" x14ac:dyDescent="0.25">
      <c r="A192" s="31" t="s">
        <v>1174</v>
      </c>
    </row>
    <row r="193" spans="1:1" ht="15" x14ac:dyDescent="0.25">
      <c r="A193" s="31" t="s">
        <v>1175</v>
      </c>
    </row>
    <row r="194" spans="1:1" ht="15" x14ac:dyDescent="0.25">
      <c r="A194" s="32" t="s">
        <v>1176</v>
      </c>
    </row>
    <row r="195" spans="1:1" ht="15" x14ac:dyDescent="0.25">
      <c r="A195" s="32" t="s">
        <v>1177</v>
      </c>
    </row>
    <row r="196" spans="1:1" ht="15" x14ac:dyDescent="0.25">
      <c r="A196" s="32" t="s">
        <v>1178</v>
      </c>
    </row>
    <row r="197" spans="1:1" ht="15" x14ac:dyDescent="0.25">
      <c r="A197" s="31" t="s">
        <v>1179</v>
      </c>
    </row>
    <row r="198" spans="1:1" ht="15" x14ac:dyDescent="0.25">
      <c r="A198" s="32" t="s">
        <v>1180</v>
      </c>
    </row>
    <row r="199" spans="1:1" ht="15" x14ac:dyDescent="0.25">
      <c r="A199" s="31" t="s">
        <v>1181</v>
      </c>
    </row>
    <row r="200" spans="1:1" ht="15" x14ac:dyDescent="0.25">
      <c r="A200" s="32" t="s">
        <v>1182</v>
      </c>
    </row>
    <row r="201" spans="1:1" ht="15" x14ac:dyDescent="0.25">
      <c r="A201" s="32" t="s">
        <v>1183</v>
      </c>
    </row>
    <row r="202" spans="1:1" ht="15" x14ac:dyDescent="0.25">
      <c r="A202" s="32" t="s">
        <v>1184</v>
      </c>
    </row>
    <row r="203" spans="1:1" ht="15" x14ac:dyDescent="0.25">
      <c r="A203" s="31" t="s">
        <v>1185</v>
      </c>
    </row>
    <row r="204" spans="1:1" ht="15" x14ac:dyDescent="0.25">
      <c r="A204" s="32" t="s">
        <v>1186</v>
      </c>
    </row>
    <row r="205" spans="1:1" ht="15" x14ac:dyDescent="0.25">
      <c r="A205" s="32" t="s">
        <v>1187</v>
      </c>
    </row>
    <row r="206" spans="1:1" ht="15" x14ac:dyDescent="0.25">
      <c r="A206" s="32" t="s">
        <v>1188</v>
      </c>
    </row>
    <row r="207" spans="1:1" ht="15" x14ac:dyDescent="0.25">
      <c r="A207" s="32" t="s">
        <v>1189</v>
      </c>
    </row>
    <row r="208" spans="1:1" ht="15" x14ac:dyDescent="0.25">
      <c r="A208" s="31" t="s">
        <v>1190</v>
      </c>
    </row>
    <row r="209" spans="1:2" ht="15" x14ac:dyDescent="0.25">
      <c r="A209" s="32" t="s">
        <v>1191</v>
      </c>
    </row>
    <row r="210" spans="1:2" ht="15" x14ac:dyDescent="0.25">
      <c r="A210" s="32" t="s">
        <v>665</v>
      </c>
    </row>
    <row r="211" spans="1:2" ht="15" x14ac:dyDescent="0.25">
      <c r="A211" s="31" t="s">
        <v>1192</v>
      </c>
    </row>
    <row r="212" spans="1:2" ht="15" x14ac:dyDescent="0.25">
      <c r="A212" s="32" t="s">
        <v>1193</v>
      </c>
    </row>
    <row r="213" spans="1:2" ht="15" x14ac:dyDescent="0.25">
      <c r="A213" s="32" t="s">
        <v>1194</v>
      </c>
    </row>
    <row r="214" spans="1:2" x14ac:dyDescent="0.25">
      <c r="A214" s="41" t="s">
        <v>1195</v>
      </c>
      <c r="B214" s="42"/>
    </row>
    <row r="215" spans="1:2" x14ac:dyDescent="0.25">
      <c r="A215" s="43" t="s">
        <v>1196</v>
      </c>
    </row>
  </sheetData>
  <sheetProtection algorithmName="SHA-512" hashValue="jX4o+Gf8+pIT1pFFn0SkI3YZhi7YVB6vN3VbA7ONMIpKZulOPtNvd6hz0s27chNsBAYhrnqs15DOVIJlhd5w1g==" saltValue="rLgusWdH0U+/7AG0q17w1A==" spinCount="100000" sheet="1" objects="1" scenarios="1"/>
  <mergeCells count="2">
    <mergeCell ref="A1:B1"/>
    <mergeCell ref="A2:B2"/>
  </mergeCells>
  <hyperlinks>
    <hyperlink ref="A215" r:id="rId1" display="United Nations Sustainable Development Goals" xr:uid="{00000000-0004-0000-0500-000000000000}"/>
  </hyperlinks>
  <pageMargins left="0.511811024" right="0.511811024" top="0.78740157499999996" bottom="0.78740157499999996" header="0.31496062000000002" footer="0.31496062000000002"/>
  <pageSetup paperSize="9" scale="10" fitToHeight="5"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19486A"/>
    <pageSetUpPr fitToPage="1"/>
  </sheetPr>
  <dimension ref="A1:DG2423"/>
  <sheetViews>
    <sheetView topLeftCell="A4" zoomScale="70" zoomScaleNormal="70" workbookViewId="0">
      <selection activeCell="AB34" sqref="AB34"/>
    </sheetView>
  </sheetViews>
  <sheetFormatPr defaultColWidth="9.109375" defaultRowHeight="13.8" x14ac:dyDescent="0.25"/>
  <cols>
    <col min="1" max="1" width="28.33203125" style="72" customWidth="1"/>
    <col min="2" max="2" width="73.6640625" style="72" customWidth="1"/>
    <col min="3" max="3" width="62" style="47" customWidth="1"/>
    <col min="4" max="45" width="9.109375" style="11"/>
    <col min="46" max="16384" width="9.109375" style="45"/>
  </cols>
  <sheetData>
    <row r="1" spans="1:111" ht="72" customHeight="1" x14ac:dyDescent="0.25">
      <c r="A1" s="380" t="s">
        <v>1197</v>
      </c>
      <c r="B1" s="380"/>
      <c r="C1" s="380"/>
      <c r="D1" s="380"/>
      <c r="E1" s="380"/>
      <c r="F1" s="380"/>
      <c r="G1" s="380"/>
      <c r="H1" s="380"/>
      <c r="I1" s="44"/>
      <c r="J1" s="44"/>
      <c r="K1" s="44"/>
      <c r="L1" s="44"/>
      <c r="M1" s="44"/>
      <c r="AT1" s="11"/>
      <c r="AU1" s="11"/>
      <c r="AV1" s="11"/>
      <c r="AW1" s="11"/>
      <c r="AX1" s="11"/>
      <c r="AY1" s="11"/>
      <c r="AZ1" s="11"/>
      <c r="BA1" s="11"/>
      <c r="BB1" s="11"/>
      <c r="BC1" s="11"/>
      <c r="BD1" s="11"/>
      <c r="BE1" s="11"/>
      <c r="BF1" s="11"/>
      <c r="BG1" s="11"/>
      <c r="BH1" s="11"/>
      <c r="BI1" s="11"/>
      <c r="BJ1" s="11"/>
      <c r="BK1" s="11"/>
      <c r="BL1" s="11"/>
      <c r="BM1" s="11"/>
      <c r="BN1" s="11"/>
      <c r="BO1" s="11"/>
      <c r="BP1" s="11"/>
      <c r="BQ1" s="11"/>
      <c r="BR1" s="11"/>
      <c r="BS1" s="11"/>
      <c r="BT1" s="11"/>
      <c r="BU1" s="11"/>
      <c r="BV1" s="11"/>
      <c r="BW1" s="11"/>
      <c r="BX1" s="11"/>
      <c r="BY1" s="11"/>
      <c r="BZ1" s="11"/>
      <c r="CA1" s="11"/>
      <c r="CB1" s="11"/>
      <c r="CC1" s="11"/>
      <c r="CD1" s="11"/>
      <c r="CE1" s="11"/>
      <c r="CF1" s="11"/>
      <c r="CG1" s="11"/>
      <c r="CH1" s="11"/>
      <c r="CI1" s="11"/>
      <c r="CJ1" s="11"/>
      <c r="CK1" s="11"/>
      <c r="CL1" s="11"/>
      <c r="CM1" s="11"/>
      <c r="CN1" s="11"/>
      <c r="CO1" s="11"/>
      <c r="CP1" s="11"/>
      <c r="CQ1" s="11"/>
      <c r="CR1" s="11"/>
      <c r="CS1" s="11"/>
      <c r="CT1" s="11"/>
      <c r="CU1" s="11"/>
      <c r="CV1" s="11"/>
      <c r="CW1" s="11"/>
      <c r="CX1" s="11"/>
      <c r="CY1" s="11"/>
      <c r="CZ1" s="11"/>
      <c r="DA1" s="11"/>
      <c r="DB1" s="11"/>
      <c r="DC1" s="11"/>
      <c r="DD1" s="11"/>
      <c r="DE1" s="11"/>
      <c r="DF1" s="11"/>
      <c r="DG1" s="11"/>
    </row>
    <row r="2" spans="1:111" ht="33.75" customHeight="1" x14ac:dyDescent="0.25">
      <c r="A2" s="367"/>
      <c r="B2" s="367"/>
      <c r="C2" s="367"/>
      <c r="D2" s="46"/>
      <c r="E2" s="46"/>
      <c r="F2" s="44"/>
      <c r="G2" s="44"/>
      <c r="H2" s="44"/>
      <c r="I2" s="44"/>
      <c r="J2" s="44"/>
      <c r="K2" s="44"/>
      <c r="L2" s="44"/>
      <c r="M2" s="44"/>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11"/>
      <c r="CG2" s="11"/>
      <c r="CH2" s="11"/>
      <c r="CI2" s="11"/>
      <c r="CJ2" s="11"/>
      <c r="CK2" s="11"/>
      <c r="CL2" s="11"/>
      <c r="CM2" s="11"/>
      <c r="CN2" s="11"/>
      <c r="CO2" s="11"/>
      <c r="CP2" s="11"/>
      <c r="CQ2" s="11"/>
      <c r="CR2" s="11"/>
      <c r="CS2" s="11"/>
      <c r="CT2" s="11"/>
      <c r="CU2" s="11"/>
      <c r="CV2" s="11"/>
      <c r="CW2" s="11"/>
      <c r="CX2" s="11"/>
      <c r="CY2" s="11"/>
      <c r="CZ2" s="11"/>
      <c r="DA2" s="11"/>
      <c r="DB2" s="11"/>
      <c r="DC2" s="11"/>
      <c r="DD2" s="11"/>
      <c r="DE2" s="11"/>
      <c r="DF2" s="11"/>
      <c r="DG2" s="11"/>
    </row>
    <row r="3" spans="1:111" ht="56.25" customHeight="1" x14ac:dyDescent="0.25">
      <c r="A3" s="48" t="s">
        <v>1198</v>
      </c>
      <c r="B3" s="49" t="s">
        <v>1199</v>
      </c>
      <c r="C3" s="50" t="s">
        <v>985</v>
      </c>
    </row>
    <row r="4" spans="1:111" x14ac:dyDescent="0.25">
      <c r="A4" s="373" t="s">
        <v>1200</v>
      </c>
      <c r="B4" s="52" t="s">
        <v>1201</v>
      </c>
      <c r="C4" s="53" t="s">
        <v>1202</v>
      </c>
    </row>
    <row r="5" spans="1:111" x14ac:dyDescent="0.25">
      <c r="A5" s="375"/>
      <c r="B5" s="52" t="s">
        <v>1203</v>
      </c>
      <c r="C5" s="55" t="s">
        <v>1204</v>
      </c>
    </row>
    <row r="6" spans="1:111" x14ac:dyDescent="0.25">
      <c r="A6" s="373" t="s">
        <v>1205</v>
      </c>
      <c r="B6" s="369" t="s">
        <v>1206</v>
      </c>
      <c r="C6" s="53" t="s">
        <v>1207</v>
      </c>
    </row>
    <row r="7" spans="1:111" x14ac:dyDescent="0.25">
      <c r="A7" s="374"/>
      <c r="B7" s="369"/>
      <c r="C7" s="56" t="s">
        <v>1208</v>
      </c>
    </row>
    <row r="8" spans="1:111" x14ac:dyDescent="0.25">
      <c r="A8" s="374"/>
      <c r="B8" s="369"/>
      <c r="C8" s="55" t="s">
        <v>1204</v>
      </c>
    </row>
    <row r="9" spans="1:111" x14ac:dyDescent="0.25">
      <c r="A9" s="374"/>
      <c r="B9" s="369" t="s">
        <v>1209</v>
      </c>
      <c r="C9" s="53" t="s">
        <v>1202</v>
      </c>
    </row>
    <row r="10" spans="1:111" x14ac:dyDescent="0.25">
      <c r="A10" s="374"/>
      <c r="B10" s="369"/>
      <c r="C10" s="55" t="s">
        <v>1210</v>
      </c>
    </row>
    <row r="11" spans="1:111" x14ac:dyDescent="0.25">
      <c r="A11" s="375"/>
      <c r="B11" s="52" t="s">
        <v>1211</v>
      </c>
      <c r="C11" s="53" t="s">
        <v>1212</v>
      </c>
    </row>
    <row r="12" spans="1:111" x14ac:dyDescent="0.25">
      <c r="A12" s="57" t="s">
        <v>1213</v>
      </c>
      <c r="B12" s="52" t="s">
        <v>1214</v>
      </c>
      <c r="C12" s="58" t="s">
        <v>1202</v>
      </c>
    </row>
    <row r="13" spans="1:111" x14ac:dyDescent="0.25">
      <c r="A13" s="57" t="s">
        <v>1215</v>
      </c>
      <c r="B13" s="52" t="s">
        <v>1216</v>
      </c>
      <c r="C13" s="58" t="s">
        <v>1204</v>
      </c>
    </row>
    <row r="14" spans="1:111" x14ac:dyDescent="0.25">
      <c r="A14" s="57" t="s">
        <v>1217</v>
      </c>
      <c r="B14" s="52" t="s">
        <v>1218</v>
      </c>
      <c r="C14" s="53" t="s">
        <v>1219</v>
      </c>
    </row>
    <row r="15" spans="1:111" x14ac:dyDescent="0.25">
      <c r="A15" s="373" t="s">
        <v>1220</v>
      </c>
      <c r="B15" s="52" t="s">
        <v>1221</v>
      </c>
      <c r="C15" s="58" t="s">
        <v>1210</v>
      </c>
    </row>
    <row r="16" spans="1:111" x14ac:dyDescent="0.25">
      <c r="A16" s="374"/>
      <c r="B16" s="52" t="s">
        <v>1222</v>
      </c>
      <c r="C16" s="58" t="s">
        <v>1223</v>
      </c>
    </row>
    <row r="17" spans="1:3" x14ac:dyDescent="0.25">
      <c r="A17" s="374"/>
      <c r="B17" s="369" t="s">
        <v>1224</v>
      </c>
      <c r="C17" s="53" t="s">
        <v>1225</v>
      </c>
    </row>
    <row r="18" spans="1:3" x14ac:dyDescent="0.25">
      <c r="A18" s="374"/>
      <c r="B18" s="369"/>
      <c r="C18" s="55" t="s">
        <v>1219</v>
      </c>
    </row>
    <row r="19" spans="1:3" x14ac:dyDescent="0.25">
      <c r="A19" s="375"/>
      <c r="B19" s="52" t="s">
        <v>1226</v>
      </c>
      <c r="C19" s="53" t="s">
        <v>1202</v>
      </c>
    </row>
    <row r="20" spans="1:3" x14ac:dyDescent="0.25">
      <c r="A20" s="373" t="s">
        <v>1227</v>
      </c>
      <c r="B20" s="369" t="s">
        <v>1228</v>
      </c>
      <c r="C20" s="53" t="s">
        <v>1229</v>
      </c>
    </row>
    <row r="21" spans="1:3" x14ac:dyDescent="0.25">
      <c r="A21" s="375"/>
      <c r="B21" s="369"/>
      <c r="C21" s="55" t="s">
        <v>1230</v>
      </c>
    </row>
    <row r="22" spans="1:3" x14ac:dyDescent="0.25">
      <c r="A22" s="373" t="s">
        <v>1231</v>
      </c>
      <c r="B22" s="52" t="s">
        <v>1232</v>
      </c>
      <c r="C22" s="53" t="s">
        <v>1233</v>
      </c>
    </row>
    <row r="23" spans="1:3" x14ac:dyDescent="0.25">
      <c r="A23" s="375"/>
      <c r="B23" s="52" t="s">
        <v>1234</v>
      </c>
      <c r="C23" s="55" t="s">
        <v>1225</v>
      </c>
    </row>
    <row r="24" spans="1:3" x14ac:dyDescent="0.25">
      <c r="A24" s="373" t="s">
        <v>1235</v>
      </c>
      <c r="B24" s="369" t="s">
        <v>1236</v>
      </c>
      <c r="C24" s="53" t="s">
        <v>1202</v>
      </c>
    </row>
    <row r="25" spans="1:3" x14ac:dyDescent="0.25">
      <c r="A25" s="375"/>
      <c r="B25" s="369"/>
      <c r="C25" s="55" t="s">
        <v>1219</v>
      </c>
    </row>
    <row r="26" spans="1:3" x14ac:dyDescent="0.25">
      <c r="A26" s="59" t="s">
        <v>1237</v>
      </c>
      <c r="B26" s="52" t="s">
        <v>1237</v>
      </c>
      <c r="C26" s="58" t="s">
        <v>1210</v>
      </c>
    </row>
    <row r="27" spans="1:3" x14ac:dyDescent="0.25">
      <c r="A27" s="59" t="s">
        <v>1238</v>
      </c>
      <c r="B27" s="52" t="s">
        <v>1239</v>
      </c>
      <c r="C27" s="58" t="s">
        <v>1204</v>
      </c>
    </row>
    <row r="28" spans="1:3" x14ac:dyDescent="0.25">
      <c r="A28" s="59" t="s">
        <v>1240</v>
      </c>
      <c r="B28" s="52" t="s">
        <v>1241</v>
      </c>
      <c r="C28" s="58" t="s">
        <v>1202</v>
      </c>
    </row>
    <row r="29" spans="1:3" x14ac:dyDescent="0.25">
      <c r="A29" s="59" t="s">
        <v>1242</v>
      </c>
      <c r="B29" s="52" t="s">
        <v>1243</v>
      </c>
      <c r="C29" s="58" t="s">
        <v>1233</v>
      </c>
    </row>
    <row r="30" spans="1:3" x14ac:dyDescent="0.25">
      <c r="A30" s="368" t="s">
        <v>1244</v>
      </c>
      <c r="B30" s="369" t="s">
        <v>1245</v>
      </c>
      <c r="C30" s="60" t="s">
        <v>1246</v>
      </c>
    </row>
    <row r="31" spans="1:3" x14ac:dyDescent="0.25">
      <c r="A31" s="368"/>
      <c r="B31" s="369"/>
      <c r="C31" s="60" t="s">
        <v>1208</v>
      </c>
    </row>
    <row r="32" spans="1:3" x14ac:dyDescent="0.25">
      <c r="A32" s="368"/>
      <c r="B32" s="52" t="s">
        <v>1247</v>
      </c>
      <c r="C32" s="60" t="s">
        <v>1207</v>
      </c>
    </row>
    <row r="33" spans="1:3" x14ac:dyDescent="0.25">
      <c r="A33" s="59" t="s">
        <v>1248</v>
      </c>
      <c r="B33" s="52" t="s">
        <v>1249</v>
      </c>
      <c r="C33" s="60" t="s">
        <v>1223</v>
      </c>
    </row>
    <row r="34" spans="1:3" x14ac:dyDescent="0.25">
      <c r="A34" s="59" t="s">
        <v>1250</v>
      </c>
      <c r="B34" s="52" t="s">
        <v>1251</v>
      </c>
      <c r="C34" s="60" t="s">
        <v>1230</v>
      </c>
    </row>
    <row r="35" spans="1:3" x14ac:dyDescent="0.25">
      <c r="A35" s="368" t="s">
        <v>1252</v>
      </c>
      <c r="B35" s="369" t="s">
        <v>1253</v>
      </c>
      <c r="C35" s="60" t="s">
        <v>1254</v>
      </c>
    </row>
    <row r="36" spans="1:3" x14ac:dyDescent="0.25">
      <c r="A36" s="368"/>
      <c r="B36" s="369"/>
      <c r="C36" s="60" t="s">
        <v>1230</v>
      </c>
    </row>
    <row r="37" spans="1:3" x14ac:dyDescent="0.25">
      <c r="A37" s="59" t="s">
        <v>1255</v>
      </c>
      <c r="B37" s="52" t="s">
        <v>1256</v>
      </c>
      <c r="C37" s="60" t="s">
        <v>1204</v>
      </c>
    </row>
    <row r="38" spans="1:3" x14ac:dyDescent="0.25">
      <c r="A38" s="51" t="s">
        <v>1257</v>
      </c>
      <c r="B38" s="61" t="s">
        <v>1258</v>
      </c>
      <c r="C38" s="53" t="s">
        <v>1259</v>
      </c>
    </row>
    <row r="39" spans="1:3" x14ac:dyDescent="0.25">
      <c r="A39" s="59" t="s">
        <v>1260</v>
      </c>
      <c r="B39" s="61" t="s">
        <v>1261</v>
      </c>
      <c r="C39" s="58" t="s">
        <v>1262</v>
      </c>
    </row>
    <row r="40" spans="1:3" x14ac:dyDescent="0.25">
      <c r="A40" s="373" t="s">
        <v>1263</v>
      </c>
      <c r="B40" s="372" t="s">
        <v>1264</v>
      </c>
      <c r="C40" s="53" t="s">
        <v>1223</v>
      </c>
    </row>
    <row r="41" spans="1:3" x14ac:dyDescent="0.25">
      <c r="A41" s="374"/>
      <c r="B41" s="377"/>
      <c r="C41" s="56" t="s">
        <v>1265</v>
      </c>
    </row>
    <row r="42" spans="1:3" x14ac:dyDescent="0.25">
      <c r="A42" s="374"/>
      <c r="B42" s="52" t="s">
        <v>1266</v>
      </c>
      <c r="C42" s="60" t="s">
        <v>1265</v>
      </c>
    </row>
    <row r="43" spans="1:3" x14ac:dyDescent="0.25">
      <c r="A43" s="374"/>
      <c r="B43" s="372" t="s">
        <v>1267</v>
      </c>
      <c r="C43" s="56" t="s">
        <v>1262</v>
      </c>
    </row>
    <row r="44" spans="1:3" x14ac:dyDescent="0.25">
      <c r="A44" s="375"/>
      <c r="B44" s="377"/>
      <c r="C44" s="55" t="s">
        <v>1265</v>
      </c>
    </row>
    <row r="45" spans="1:3" x14ac:dyDescent="0.25">
      <c r="A45" s="373" t="s">
        <v>1268</v>
      </c>
      <c r="B45" s="52" t="s">
        <v>1269</v>
      </c>
      <c r="C45" s="53" t="s">
        <v>1202</v>
      </c>
    </row>
    <row r="46" spans="1:3" x14ac:dyDescent="0.25">
      <c r="A46" s="374"/>
      <c r="B46" s="52" t="s">
        <v>1270</v>
      </c>
      <c r="C46" s="60" t="s">
        <v>1233</v>
      </c>
    </row>
    <row r="47" spans="1:3" x14ac:dyDescent="0.25">
      <c r="A47" s="375"/>
      <c r="B47" s="52" t="s">
        <v>1271</v>
      </c>
      <c r="C47" s="55" t="s">
        <v>1225</v>
      </c>
    </row>
    <row r="48" spans="1:3" x14ac:dyDescent="0.25">
      <c r="A48" s="59" t="s">
        <v>1272</v>
      </c>
      <c r="B48" s="63" t="s">
        <v>1273</v>
      </c>
      <c r="C48" s="53" t="s">
        <v>1262</v>
      </c>
    </row>
    <row r="49" spans="1:3" x14ac:dyDescent="0.25">
      <c r="A49" s="373" t="s">
        <v>1274</v>
      </c>
      <c r="B49" s="372" t="s">
        <v>1275</v>
      </c>
      <c r="C49" s="53" t="s">
        <v>1219</v>
      </c>
    </row>
    <row r="50" spans="1:3" x14ac:dyDescent="0.25">
      <c r="A50" s="374"/>
      <c r="B50" s="377"/>
      <c r="C50" s="55" t="s">
        <v>1265</v>
      </c>
    </row>
    <row r="51" spans="1:3" x14ac:dyDescent="0.25">
      <c r="A51" s="374"/>
      <c r="B51" s="52" t="s">
        <v>1276</v>
      </c>
      <c r="C51" s="58" t="s">
        <v>1265</v>
      </c>
    </row>
    <row r="52" spans="1:3" x14ac:dyDescent="0.25">
      <c r="A52" s="374"/>
      <c r="B52" s="52" t="s">
        <v>1277</v>
      </c>
      <c r="C52" s="58" t="s">
        <v>1265</v>
      </c>
    </row>
    <row r="53" spans="1:3" ht="27.6" x14ac:dyDescent="0.25">
      <c r="A53" s="374"/>
      <c r="B53" s="52" t="s">
        <v>1278</v>
      </c>
      <c r="C53" s="58" t="s">
        <v>1265</v>
      </c>
    </row>
    <row r="54" spans="1:3" x14ac:dyDescent="0.25">
      <c r="A54" s="374"/>
      <c r="B54" s="52" t="s">
        <v>1279</v>
      </c>
      <c r="C54" s="58" t="s">
        <v>1223</v>
      </c>
    </row>
    <row r="55" spans="1:3" x14ac:dyDescent="0.25">
      <c r="A55" s="374"/>
      <c r="B55" s="52" t="s">
        <v>1280</v>
      </c>
      <c r="C55" s="58" t="s">
        <v>1265</v>
      </c>
    </row>
    <row r="56" spans="1:3" x14ac:dyDescent="0.25">
      <c r="A56" s="374"/>
      <c r="B56" s="372" t="s">
        <v>1281</v>
      </c>
      <c r="C56" s="53" t="s">
        <v>1219</v>
      </c>
    </row>
    <row r="57" spans="1:3" x14ac:dyDescent="0.25">
      <c r="A57" s="374"/>
      <c r="B57" s="377"/>
      <c r="C57" s="55" t="s">
        <v>1265</v>
      </c>
    </row>
    <row r="58" spans="1:3" x14ac:dyDescent="0.25">
      <c r="A58" s="59" t="s">
        <v>1282</v>
      </c>
      <c r="B58" s="62" t="s">
        <v>1283</v>
      </c>
      <c r="C58" s="55" t="s">
        <v>1223</v>
      </c>
    </row>
    <row r="59" spans="1:3" x14ac:dyDescent="0.25">
      <c r="A59" s="59" t="s">
        <v>1284</v>
      </c>
      <c r="B59" s="52" t="s">
        <v>1285</v>
      </c>
      <c r="C59" s="58" t="s">
        <v>1254</v>
      </c>
    </row>
    <row r="60" spans="1:3" x14ac:dyDescent="0.25">
      <c r="A60" s="368" t="s">
        <v>1286</v>
      </c>
      <c r="B60" s="52" t="s">
        <v>1287</v>
      </c>
      <c r="C60" s="58" t="s">
        <v>1219</v>
      </c>
    </row>
    <row r="61" spans="1:3" x14ac:dyDescent="0.25">
      <c r="A61" s="368"/>
      <c r="B61" s="52" t="s">
        <v>1288</v>
      </c>
      <c r="C61" s="58" t="s">
        <v>1212</v>
      </c>
    </row>
    <row r="62" spans="1:3" x14ac:dyDescent="0.25">
      <c r="A62" s="54" t="s">
        <v>1289</v>
      </c>
      <c r="B62" s="63" t="s">
        <v>1290</v>
      </c>
      <c r="C62" s="58" t="s">
        <v>1204</v>
      </c>
    </row>
    <row r="63" spans="1:3" x14ac:dyDescent="0.25">
      <c r="A63" s="368" t="s">
        <v>1291</v>
      </c>
      <c r="B63" s="369" t="s">
        <v>1292</v>
      </c>
      <c r="C63" s="53" t="s">
        <v>1254</v>
      </c>
    </row>
    <row r="64" spans="1:3" x14ac:dyDescent="0.25">
      <c r="A64" s="368"/>
      <c r="B64" s="369"/>
      <c r="C64" s="55" t="s">
        <v>1230</v>
      </c>
    </row>
    <row r="65" spans="1:3" x14ac:dyDescent="0.25">
      <c r="A65" s="368"/>
      <c r="B65" s="52" t="s">
        <v>1293</v>
      </c>
      <c r="C65" s="58" t="s">
        <v>1219</v>
      </c>
    </row>
    <row r="66" spans="1:3" x14ac:dyDescent="0.25">
      <c r="A66" s="368" t="s">
        <v>1294</v>
      </c>
      <c r="B66" s="52" t="s">
        <v>1295</v>
      </c>
      <c r="C66" s="58" t="s">
        <v>1229</v>
      </c>
    </row>
    <row r="67" spans="1:3" x14ac:dyDescent="0.25">
      <c r="A67" s="368"/>
      <c r="B67" s="52" t="s">
        <v>1296</v>
      </c>
      <c r="C67" s="58" t="s">
        <v>1262</v>
      </c>
    </row>
    <row r="68" spans="1:3" x14ac:dyDescent="0.25">
      <c r="A68" s="59" t="s">
        <v>1297</v>
      </c>
      <c r="B68" s="52" t="s">
        <v>1298</v>
      </c>
      <c r="C68" s="58" t="s">
        <v>1202</v>
      </c>
    </row>
    <row r="69" spans="1:3" x14ac:dyDescent="0.25">
      <c r="A69" s="59" t="s">
        <v>1299</v>
      </c>
      <c r="B69" s="52" t="s">
        <v>1300</v>
      </c>
      <c r="C69" s="58" t="s">
        <v>1212</v>
      </c>
    </row>
    <row r="70" spans="1:3" x14ac:dyDescent="0.25">
      <c r="A70" s="59" t="s">
        <v>1301</v>
      </c>
      <c r="B70" s="52" t="s">
        <v>1302</v>
      </c>
      <c r="C70" s="58" t="s">
        <v>1254</v>
      </c>
    </row>
    <row r="71" spans="1:3" x14ac:dyDescent="0.25">
      <c r="A71" s="59" t="s">
        <v>1303</v>
      </c>
      <c r="B71" s="52" t="s">
        <v>1304</v>
      </c>
      <c r="C71" s="58" t="s">
        <v>1204</v>
      </c>
    </row>
    <row r="72" spans="1:3" x14ac:dyDescent="0.25">
      <c r="A72" s="59" t="s">
        <v>1305</v>
      </c>
      <c r="B72" s="52" t="s">
        <v>1306</v>
      </c>
      <c r="C72" s="58" t="s">
        <v>1204</v>
      </c>
    </row>
    <row r="73" spans="1:3" x14ac:dyDescent="0.25">
      <c r="A73" s="59" t="s">
        <v>1307</v>
      </c>
      <c r="B73" s="52" t="s">
        <v>1308</v>
      </c>
      <c r="C73" s="58" t="s">
        <v>1229</v>
      </c>
    </row>
    <row r="74" spans="1:3" x14ac:dyDescent="0.25">
      <c r="A74" s="59" t="s">
        <v>1309</v>
      </c>
      <c r="B74" s="52" t="s">
        <v>1310</v>
      </c>
      <c r="C74" s="58" t="s">
        <v>1219</v>
      </c>
    </row>
    <row r="75" spans="1:3" x14ac:dyDescent="0.25">
      <c r="A75" s="59" t="s">
        <v>1311</v>
      </c>
      <c r="B75" s="52" t="s">
        <v>1312</v>
      </c>
      <c r="C75" s="58" t="s">
        <v>1225</v>
      </c>
    </row>
    <row r="76" spans="1:3" x14ac:dyDescent="0.25">
      <c r="A76" s="59" t="s">
        <v>1313</v>
      </c>
      <c r="B76" s="52" t="s">
        <v>1314</v>
      </c>
      <c r="C76" s="58" t="s">
        <v>1202</v>
      </c>
    </row>
    <row r="77" spans="1:3" x14ac:dyDescent="0.25">
      <c r="A77" s="59" t="s">
        <v>1315</v>
      </c>
      <c r="B77" s="52" t="s">
        <v>1316</v>
      </c>
      <c r="C77" s="58" t="s">
        <v>1259</v>
      </c>
    </row>
    <row r="78" spans="1:3" x14ac:dyDescent="0.25">
      <c r="A78" s="59" t="s">
        <v>1317</v>
      </c>
      <c r="B78" s="52" t="s">
        <v>1318</v>
      </c>
      <c r="C78" s="58" t="s">
        <v>1202</v>
      </c>
    </row>
    <row r="79" spans="1:3" x14ac:dyDescent="0.25">
      <c r="A79" s="59" t="s">
        <v>1319</v>
      </c>
      <c r="B79" s="52" t="s">
        <v>1320</v>
      </c>
      <c r="C79" s="58" t="s">
        <v>1210</v>
      </c>
    </row>
    <row r="80" spans="1:3" x14ac:dyDescent="0.25">
      <c r="A80" s="59" t="s">
        <v>1321</v>
      </c>
      <c r="B80" s="52" t="s">
        <v>1321</v>
      </c>
      <c r="C80" s="58" t="s">
        <v>1230</v>
      </c>
    </row>
    <row r="81" spans="1:3" x14ac:dyDescent="0.25">
      <c r="A81" s="59" t="s">
        <v>1322</v>
      </c>
      <c r="B81" s="52" t="s">
        <v>1323</v>
      </c>
      <c r="C81" s="58" t="s">
        <v>1204</v>
      </c>
    </row>
    <row r="82" spans="1:3" x14ac:dyDescent="0.25">
      <c r="A82" s="59" t="s">
        <v>1324</v>
      </c>
      <c r="B82" s="52" t="s">
        <v>1325</v>
      </c>
      <c r="C82" s="58" t="s">
        <v>1204</v>
      </c>
    </row>
    <row r="83" spans="1:3" x14ac:dyDescent="0.25">
      <c r="A83" s="368" t="s">
        <v>1326</v>
      </c>
      <c r="B83" s="369" t="s">
        <v>1327</v>
      </c>
      <c r="C83" s="53" t="s">
        <v>1246</v>
      </c>
    </row>
    <row r="84" spans="1:3" x14ac:dyDescent="0.25">
      <c r="A84" s="368"/>
      <c r="B84" s="372"/>
      <c r="C84" s="56" t="s">
        <v>1225</v>
      </c>
    </row>
    <row r="85" spans="1:3" x14ac:dyDescent="0.25">
      <c r="A85" s="378" t="s">
        <v>1328</v>
      </c>
      <c r="B85" s="372" t="s">
        <v>1329</v>
      </c>
      <c r="C85" s="53" t="s">
        <v>1225</v>
      </c>
    </row>
    <row r="86" spans="1:3" x14ac:dyDescent="0.25">
      <c r="A86" s="379"/>
      <c r="B86" s="377"/>
      <c r="C86" s="55" t="s">
        <v>1259</v>
      </c>
    </row>
    <row r="87" spans="1:3" x14ac:dyDescent="0.25">
      <c r="A87" s="379"/>
      <c r="B87" s="52" t="s">
        <v>1330</v>
      </c>
      <c r="C87" s="58" t="s">
        <v>1219</v>
      </c>
    </row>
    <row r="88" spans="1:3" x14ac:dyDescent="0.25">
      <c r="A88" s="379"/>
      <c r="B88" s="52" t="s">
        <v>1331</v>
      </c>
      <c r="C88" s="58" t="s">
        <v>1233</v>
      </c>
    </row>
    <row r="89" spans="1:3" x14ac:dyDescent="0.25">
      <c r="A89" s="373" t="s">
        <v>1332</v>
      </c>
      <c r="B89" s="52" t="s">
        <v>1333</v>
      </c>
      <c r="C89" s="58" t="s">
        <v>1210</v>
      </c>
    </row>
    <row r="90" spans="1:3" x14ac:dyDescent="0.25">
      <c r="A90" s="375"/>
      <c r="B90" s="52" t="s">
        <v>1334</v>
      </c>
      <c r="C90" s="58" t="s">
        <v>1202</v>
      </c>
    </row>
    <row r="91" spans="1:3" x14ac:dyDescent="0.25">
      <c r="A91" s="59" t="s">
        <v>1335</v>
      </c>
      <c r="B91" s="63" t="s">
        <v>1335</v>
      </c>
      <c r="C91" s="56" t="s">
        <v>1208</v>
      </c>
    </row>
    <row r="92" spans="1:3" x14ac:dyDescent="0.25">
      <c r="A92" s="373" t="s">
        <v>1336</v>
      </c>
      <c r="B92" s="372" t="s">
        <v>1337</v>
      </c>
      <c r="C92" s="53" t="s">
        <v>1202</v>
      </c>
    </row>
    <row r="93" spans="1:3" x14ac:dyDescent="0.25">
      <c r="A93" s="374"/>
      <c r="B93" s="377"/>
      <c r="C93" s="55" t="s">
        <v>1225</v>
      </c>
    </row>
    <row r="94" spans="1:3" x14ac:dyDescent="0.25">
      <c r="A94" s="375"/>
      <c r="B94" s="62" t="s">
        <v>1338</v>
      </c>
      <c r="C94" s="55" t="s">
        <v>1207</v>
      </c>
    </row>
    <row r="95" spans="1:3" x14ac:dyDescent="0.25">
      <c r="A95" s="373" t="s">
        <v>1339</v>
      </c>
      <c r="B95" s="372" t="s">
        <v>1340</v>
      </c>
      <c r="C95" s="53" t="s">
        <v>1246</v>
      </c>
    </row>
    <row r="96" spans="1:3" x14ac:dyDescent="0.25">
      <c r="A96" s="375"/>
      <c r="B96" s="376"/>
      <c r="C96" s="56" t="s">
        <v>1208</v>
      </c>
    </row>
    <row r="97" spans="1:3" ht="27.6" x14ac:dyDescent="0.25">
      <c r="A97" s="373" t="s">
        <v>1341</v>
      </c>
      <c r="B97" s="52" t="s">
        <v>1342</v>
      </c>
      <c r="C97" s="58" t="s">
        <v>1219</v>
      </c>
    </row>
    <row r="98" spans="1:3" x14ac:dyDescent="0.25">
      <c r="A98" s="374"/>
      <c r="B98" s="372" t="s">
        <v>1343</v>
      </c>
      <c r="C98" s="53" t="s">
        <v>1219</v>
      </c>
    </row>
    <row r="99" spans="1:3" x14ac:dyDescent="0.25">
      <c r="A99" s="375"/>
      <c r="B99" s="377"/>
      <c r="C99" s="55" t="s">
        <v>1265</v>
      </c>
    </row>
    <row r="100" spans="1:3" x14ac:dyDescent="0.25">
      <c r="A100" s="373" t="s">
        <v>1344</v>
      </c>
      <c r="B100" s="376" t="s">
        <v>1345</v>
      </c>
      <c r="C100" s="56" t="s">
        <v>1208</v>
      </c>
    </row>
    <row r="101" spans="1:3" x14ac:dyDescent="0.25">
      <c r="A101" s="374"/>
      <c r="B101" s="376"/>
      <c r="C101" s="56" t="s">
        <v>1204</v>
      </c>
    </row>
    <row r="102" spans="1:3" x14ac:dyDescent="0.25">
      <c r="A102" s="374"/>
      <c r="B102" s="376"/>
      <c r="C102" s="56" t="s">
        <v>1246</v>
      </c>
    </row>
    <row r="103" spans="1:3" x14ac:dyDescent="0.25">
      <c r="A103" s="375"/>
      <c r="B103" s="377"/>
      <c r="C103" s="55" t="s">
        <v>1225</v>
      </c>
    </row>
    <row r="104" spans="1:3" x14ac:dyDescent="0.25">
      <c r="A104" s="59" t="s">
        <v>1346</v>
      </c>
      <c r="B104" s="52" t="s">
        <v>1347</v>
      </c>
      <c r="C104" s="53" t="s">
        <v>1204</v>
      </c>
    </row>
    <row r="105" spans="1:3" x14ac:dyDescent="0.25">
      <c r="A105" s="368" t="s">
        <v>1348</v>
      </c>
      <c r="B105" s="52" t="s">
        <v>1349</v>
      </c>
      <c r="C105" s="60" t="s">
        <v>1207</v>
      </c>
    </row>
    <row r="106" spans="1:3" x14ac:dyDescent="0.25">
      <c r="A106" s="368"/>
      <c r="B106" s="61" t="s">
        <v>1350</v>
      </c>
      <c r="C106" s="60" t="s">
        <v>1212</v>
      </c>
    </row>
    <row r="107" spans="1:3" x14ac:dyDescent="0.25">
      <c r="A107" s="368" t="s">
        <v>1351</v>
      </c>
      <c r="B107" s="369" t="s">
        <v>1352</v>
      </c>
      <c r="C107" s="53" t="s">
        <v>1210</v>
      </c>
    </row>
    <row r="108" spans="1:3" x14ac:dyDescent="0.25">
      <c r="A108" s="368"/>
      <c r="B108" s="369"/>
      <c r="C108" s="55" t="s">
        <v>1230</v>
      </c>
    </row>
    <row r="109" spans="1:3" x14ac:dyDescent="0.25">
      <c r="A109" s="59" t="s">
        <v>1353</v>
      </c>
      <c r="B109" s="62" t="s">
        <v>1354</v>
      </c>
      <c r="C109" s="60" t="s">
        <v>1207</v>
      </c>
    </row>
    <row r="110" spans="1:3" x14ac:dyDescent="0.25">
      <c r="A110" s="370" t="s">
        <v>1355</v>
      </c>
      <c r="B110" s="61" t="s">
        <v>1356</v>
      </c>
      <c r="C110" s="60" t="s">
        <v>1246</v>
      </c>
    </row>
    <row r="111" spans="1:3" x14ac:dyDescent="0.25">
      <c r="A111" s="370"/>
      <c r="B111" s="369" t="s">
        <v>1357</v>
      </c>
      <c r="C111" s="53" t="s">
        <v>1233</v>
      </c>
    </row>
    <row r="112" spans="1:3" x14ac:dyDescent="0.25">
      <c r="A112" s="370"/>
      <c r="B112" s="369"/>
      <c r="C112" s="56" t="s">
        <v>1212</v>
      </c>
    </row>
    <row r="113" spans="1:3" x14ac:dyDescent="0.25">
      <c r="A113" s="370"/>
      <c r="B113" s="369"/>
      <c r="C113" s="55" t="s">
        <v>1225</v>
      </c>
    </row>
    <row r="114" spans="1:3" x14ac:dyDescent="0.25">
      <c r="A114" s="368" t="s">
        <v>1358</v>
      </c>
      <c r="B114" s="62" t="s">
        <v>1359</v>
      </c>
      <c r="C114" s="60" t="s">
        <v>1254</v>
      </c>
    </row>
    <row r="115" spans="1:3" x14ac:dyDescent="0.25">
      <c r="A115" s="368"/>
      <c r="B115" s="61" t="s">
        <v>1360</v>
      </c>
      <c r="C115" s="64" t="s">
        <v>1230</v>
      </c>
    </row>
    <row r="116" spans="1:3" x14ac:dyDescent="0.25">
      <c r="A116" s="368"/>
      <c r="B116" s="369" t="s">
        <v>1361</v>
      </c>
      <c r="C116" s="53" t="s">
        <v>1210</v>
      </c>
    </row>
    <row r="117" spans="1:3" x14ac:dyDescent="0.25">
      <c r="A117" s="368"/>
      <c r="B117" s="369"/>
      <c r="C117" s="56" t="s">
        <v>1265</v>
      </c>
    </row>
    <row r="118" spans="1:3" x14ac:dyDescent="0.25">
      <c r="A118" s="368"/>
      <c r="B118" s="369"/>
      <c r="C118" s="56" t="s">
        <v>1254</v>
      </c>
    </row>
    <row r="119" spans="1:3" x14ac:dyDescent="0.25">
      <c r="A119" s="368"/>
      <c r="B119" s="369"/>
      <c r="C119" s="55" t="s">
        <v>1230</v>
      </c>
    </row>
    <row r="120" spans="1:3" x14ac:dyDescent="0.25">
      <c r="A120" s="368" t="s">
        <v>107</v>
      </c>
      <c r="B120" s="369" t="s">
        <v>1362</v>
      </c>
      <c r="C120" s="53" t="s">
        <v>1207</v>
      </c>
    </row>
    <row r="121" spans="1:3" x14ac:dyDescent="0.25">
      <c r="A121" s="368"/>
      <c r="B121" s="369"/>
      <c r="C121" s="56" t="s">
        <v>1225</v>
      </c>
    </row>
    <row r="122" spans="1:3" x14ac:dyDescent="0.25">
      <c r="A122" s="368"/>
      <c r="B122" s="369"/>
      <c r="C122" s="55" t="s">
        <v>1204</v>
      </c>
    </row>
    <row r="123" spans="1:3" x14ac:dyDescent="0.25">
      <c r="A123" s="368"/>
      <c r="B123" s="62" t="s">
        <v>1363</v>
      </c>
      <c r="C123" s="60" t="s">
        <v>1207</v>
      </c>
    </row>
    <row r="124" spans="1:3" x14ac:dyDescent="0.25">
      <c r="A124" s="368" t="s">
        <v>1364</v>
      </c>
      <c r="B124" s="52" t="s">
        <v>1365</v>
      </c>
      <c r="C124" s="60" t="s">
        <v>1223</v>
      </c>
    </row>
    <row r="125" spans="1:3" x14ac:dyDescent="0.25">
      <c r="A125" s="368"/>
      <c r="B125" s="61" t="s">
        <v>1366</v>
      </c>
      <c r="C125" s="60" t="s">
        <v>1212</v>
      </c>
    </row>
    <row r="126" spans="1:3" x14ac:dyDescent="0.25">
      <c r="A126" s="368" t="s">
        <v>1367</v>
      </c>
      <c r="B126" s="369" t="s">
        <v>1368</v>
      </c>
      <c r="C126" s="53" t="s">
        <v>1223</v>
      </c>
    </row>
    <row r="127" spans="1:3" x14ac:dyDescent="0.25">
      <c r="A127" s="368"/>
      <c r="B127" s="369"/>
      <c r="C127" s="55" t="s">
        <v>1265</v>
      </c>
    </row>
    <row r="128" spans="1:3" x14ac:dyDescent="0.25">
      <c r="A128" s="368" t="s">
        <v>1369</v>
      </c>
      <c r="B128" s="63" t="s">
        <v>1370</v>
      </c>
      <c r="C128" s="60" t="s">
        <v>1208</v>
      </c>
    </row>
    <row r="129" spans="1:3" x14ac:dyDescent="0.25">
      <c r="A129" s="368"/>
      <c r="B129" s="369" t="s">
        <v>1371</v>
      </c>
      <c r="C129" s="53" t="s">
        <v>1223</v>
      </c>
    </row>
    <row r="130" spans="1:3" x14ac:dyDescent="0.25">
      <c r="A130" s="368"/>
      <c r="B130" s="372"/>
      <c r="C130" s="56" t="s">
        <v>1233</v>
      </c>
    </row>
    <row r="131" spans="1:3" x14ac:dyDescent="0.25">
      <c r="A131" s="368" t="s">
        <v>1372</v>
      </c>
      <c r="B131" s="369" t="s">
        <v>1373</v>
      </c>
      <c r="C131" s="53" t="s">
        <v>1208</v>
      </c>
    </row>
    <row r="132" spans="1:3" x14ac:dyDescent="0.25">
      <c r="A132" s="368"/>
      <c r="B132" s="369"/>
      <c r="C132" s="55" t="s">
        <v>1225</v>
      </c>
    </row>
    <row r="133" spans="1:3" x14ac:dyDescent="0.25">
      <c r="A133" s="368" t="s">
        <v>1374</v>
      </c>
      <c r="B133" s="369" t="s">
        <v>1375</v>
      </c>
      <c r="C133" s="53" t="s">
        <v>1212</v>
      </c>
    </row>
    <row r="134" spans="1:3" x14ac:dyDescent="0.25">
      <c r="A134" s="368"/>
      <c r="B134" s="369"/>
      <c r="C134" s="55" t="s">
        <v>1262</v>
      </c>
    </row>
    <row r="135" spans="1:3" x14ac:dyDescent="0.25">
      <c r="A135" s="368"/>
      <c r="B135" s="369" t="s">
        <v>1376</v>
      </c>
      <c r="C135" s="53" t="s">
        <v>1210</v>
      </c>
    </row>
    <row r="136" spans="1:3" x14ac:dyDescent="0.25">
      <c r="A136" s="368"/>
      <c r="B136" s="369"/>
      <c r="C136" s="56" t="s">
        <v>1223</v>
      </c>
    </row>
    <row r="137" spans="1:3" x14ac:dyDescent="0.25">
      <c r="A137" s="368"/>
      <c r="B137" s="369"/>
      <c r="C137" s="55" t="s">
        <v>1262</v>
      </c>
    </row>
    <row r="138" spans="1:3" x14ac:dyDescent="0.25">
      <c r="A138" s="59" t="s">
        <v>1377</v>
      </c>
      <c r="B138" s="52" t="s">
        <v>1378</v>
      </c>
      <c r="C138" s="58" t="s">
        <v>1207</v>
      </c>
    </row>
    <row r="139" spans="1:3" x14ac:dyDescent="0.25">
      <c r="A139" s="368" t="s">
        <v>1379</v>
      </c>
      <c r="B139" s="369" t="s">
        <v>1380</v>
      </c>
      <c r="C139" s="53" t="s">
        <v>1233</v>
      </c>
    </row>
    <row r="140" spans="1:3" x14ac:dyDescent="0.25">
      <c r="A140" s="368"/>
      <c r="B140" s="369"/>
      <c r="C140" s="55" t="s">
        <v>1212</v>
      </c>
    </row>
    <row r="141" spans="1:3" x14ac:dyDescent="0.25">
      <c r="A141" s="368" t="s">
        <v>1381</v>
      </c>
      <c r="B141" s="52" t="s">
        <v>1382</v>
      </c>
      <c r="C141" s="58" t="s">
        <v>1259</v>
      </c>
    </row>
    <row r="142" spans="1:3" x14ac:dyDescent="0.25">
      <c r="A142" s="368"/>
      <c r="B142" s="369" t="s">
        <v>1383</v>
      </c>
      <c r="C142" s="53" t="s">
        <v>1233</v>
      </c>
    </row>
    <row r="143" spans="1:3" x14ac:dyDescent="0.25">
      <c r="A143" s="368"/>
      <c r="B143" s="369"/>
      <c r="C143" s="55" t="s">
        <v>1259</v>
      </c>
    </row>
    <row r="144" spans="1:3" x14ac:dyDescent="0.25">
      <c r="A144" s="370" t="s">
        <v>1384</v>
      </c>
      <c r="B144" s="371" t="s">
        <v>1385</v>
      </c>
      <c r="C144" s="65" t="s">
        <v>1246</v>
      </c>
    </row>
    <row r="145" spans="1:3" x14ac:dyDescent="0.25">
      <c r="A145" s="370"/>
      <c r="B145" s="371"/>
      <c r="C145" s="66" t="s">
        <v>1229</v>
      </c>
    </row>
    <row r="146" spans="1:3" x14ac:dyDescent="0.25">
      <c r="A146" s="370"/>
      <c r="B146" s="371"/>
      <c r="C146" s="56" t="s">
        <v>1254</v>
      </c>
    </row>
    <row r="147" spans="1:3" x14ac:dyDescent="0.25">
      <c r="A147" s="370"/>
      <c r="B147" s="371"/>
      <c r="C147" s="55" t="s">
        <v>1230</v>
      </c>
    </row>
    <row r="148" spans="1:3" x14ac:dyDescent="0.25">
      <c r="A148" s="370"/>
      <c r="B148" s="371" t="s">
        <v>1386</v>
      </c>
      <c r="C148" s="53" t="s">
        <v>1202</v>
      </c>
    </row>
    <row r="149" spans="1:3" x14ac:dyDescent="0.25">
      <c r="A149" s="370"/>
      <c r="B149" s="371"/>
      <c r="C149" s="56" t="s">
        <v>1225</v>
      </c>
    </row>
    <row r="150" spans="1:3" x14ac:dyDescent="0.25">
      <c r="A150" s="370"/>
      <c r="B150" s="371"/>
      <c r="C150" s="55" t="s">
        <v>1204</v>
      </c>
    </row>
    <row r="151" spans="1:3" x14ac:dyDescent="0.25">
      <c r="A151" s="370"/>
      <c r="B151" s="371" t="s">
        <v>1387</v>
      </c>
      <c r="C151" s="53" t="s">
        <v>1202</v>
      </c>
    </row>
    <row r="152" spans="1:3" x14ac:dyDescent="0.25">
      <c r="A152" s="370"/>
      <c r="B152" s="371"/>
      <c r="C152" s="56" t="s">
        <v>1254</v>
      </c>
    </row>
    <row r="153" spans="1:3" x14ac:dyDescent="0.25">
      <c r="A153" s="370"/>
      <c r="B153" s="371"/>
      <c r="C153" s="55" t="s">
        <v>1230</v>
      </c>
    </row>
    <row r="154" spans="1:3" x14ac:dyDescent="0.25">
      <c r="A154" s="368" t="s">
        <v>1388</v>
      </c>
      <c r="B154" s="63" t="s">
        <v>1389</v>
      </c>
      <c r="C154" s="60" t="s">
        <v>1246</v>
      </c>
    </row>
    <row r="155" spans="1:3" x14ac:dyDescent="0.25">
      <c r="A155" s="368"/>
      <c r="B155" s="369" t="s">
        <v>1390</v>
      </c>
      <c r="C155" s="53" t="s">
        <v>1208</v>
      </c>
    </row>
    <row r="156" spans="1:3" x14ac:dyDescent="0.25">
      <c r="A156" s="368"/>
      <c r="B156" s="369"/>
      <c r="C156" s="56" t="s">
        <v>1225</v>
      </c>
    </row>
    <row r="157" spans="1:3" x14ac:dyDescent="0.25">
      <c r="A157" s="368"/>
      <c r="B157" s="369"/>
      <c r="C157" s="55" t="s">
        <v>1204</v>
      </c>
    </row>
    <row r="158" spans="1:3" x14ac:dyDescent="0.25">
      <c r="A158" s="368"/>
      <c r="B158" s="52" t="s">
        <v>1391</v>
      </c>
      <c r="C158" s="58" t="s">
        <v>1207</v>
      </c>
    </row>
    <row r="159" spans="1:3" x14ac:dyDescent="0.25">
      <c r="A159" s="368"/>
      <c r="B159" s="369" t="s">
        <v>1392</v>
      </c>
      <c r="C159" s="53" t="s">
        <v>1208</v>
      </c>
    </row>
    <row r="160" spans="1:3" x14ac:dyDescent="0.25">
      <c r="A160" s="368"/>
      <c r="B160" s="369"/>
      <c r="C160" s="55" t="s">
        <v>1233</v>
      </c>
    </row>
    <row r="161" spans="1:3" x14ac:dyDescent="0.25">
      <c r="A161" s="368" t="s">
        <v>1393</v>
      </c>
      <c r="B161" s="369" t="s">
        <v>1394</v>
      </c>
      <c r="C161" s="53" t="s">
        <v>1225</v>
      </c>
    </row>
    <row r="162" spans="1:3" x14ac:dyDescent="0.25">
      <c r="A162" s="368"/>
      <c r="B162" s="369"/>
      <c r="C162" s="55" t="s">
        <v>1204</v>
      </c>
    </row>
    <row r="163" spans="1:3" x14ac:dyDescent="0.25">
      <c r="A163" s="368"/>
      <c r="B163" s="62" t="s">
        <v>1395</v>
      </c>
      <c r="C163" s="60" t="s">
        <v>1207</v>
      </c>
    </row>
    <row r="164" spans="1:3" x14ac:dyDescent="0.25">
      <c r="A164" s="368"/>
      <c r="B164" s="52" t="s">
        <v>1396</v>
      </c>
      <c r="C164" s="60" t="s">
        <v>1210</v>
      </c>
    </row>
    <row r="165" spans="1:3" x14ac:dyDescent="0.25">
      <c r="A165" s="59" t="s">
        <v>1397</v>
      </c>
      <c r="B165" s="61" t="s">
        <v>1398</v>
      </c>
      <c r="C165" s="64" t="s">
        <v>1225</v>
      </c>
    </row>
    <row r="166" spans="1:3" x14ac:dyDescent="0.25">
      <c r="A166" s="368" t="s">
        <v>1399</v>
      </c>
      <c r="B166" s="369" t="s">
        <v>1400</v>
      </c>
      <c r="C166" s="53" t="s">
        <v>1208</v>
      </c>
    </row>
    <row r="167" spans="1:3" x14ac:dyDescent="0.25">
      <c r="A167" s="368"/>
      <c r="B167" s="369"/>
      <c r="C167" s="55" t="s">
        <v>1204</v>
      </c>
    </row>
    <row r="168" spans="1:3" x14ac:dyDescent="0.25">
      <c r="A168" s="59" t="s">
        <v>1401</v>
      </c>
      <c r="B168" s="62" t="s">
        <v>1402</v>
      </c>
      <c r="C168" s="60" t="s">
        <v>1230</v>
      </c>
    </row>
    <row r="169" spans="1:3" x14ac:dyDescent="0.25">
      <c r="A169" s="59" t="s">
        <v>1403</v>
      </c>
      <c r="B169" s="61" t="s">
        <v>1404</v>
      </c>
      <c r="C169" s="60" t="s">
        <v>1208</v>
      </c>
    </row>
    <row r="170" spans="1:3" x14ac:dyDescent="0.25">
      <c r="A170" s="368" t="s">
        <v>1405</v>
      </c>
      <c r="B170" s="369" t="s">
        <v>1406</v>
      </c>
      <c r="C170" s="53" t="s">
        <v>1246</v>
      </c>
    </row>
    <row r="171" spans="1:3" x14ac:dyDescent="0.25">
      <c r="A171" s="368"/>
      <c r="B171" s="369"/>
      <c r="C171" s="55" t="s">
        <v>1225</v>
      </c>
    </row>
    <row r="172" spans="1:3" x14ac:dyDescent="0.25">
      <c r="A172" s="368"/>
      <c r="B172" s="369" t="s">
        <v>1407</v>
      </c>
      <c r="C172" s="53" t="s">
        <v>1233</v>
      </c>
    </row>
    <row r="173" spans="1:3" x14ac:dyDescent="0.25">
      <c r="A173" s="368"/>
      <c r="B173" s="369"/>
      <c r="C173" s="55" t="s">
        <v>1212</v>
      </c>
    </row>
    <row r="174" spans="1:3" x14ac:dyDescent="0.25">
      <c r="A174" s="368"/>
      <c r="B174" s="63" t="s">
        <v>1408</v>
      </c>
      <c r="C174" s="60" t="s">
        <v>1204</v>
      </c>
    </row>
    <row r="175" spans="1:3" ht="27.6" x14ac:dyDescent="0.25">
      <c r="A175" s="59" t="s">
        <v>1409</v>
      </c>
      <c r="B175" s="52" t="s">
        <v>1410</v>
      </c>
      <c r="C175" s="58" t="s">
        <v>1254</v>
      </c>
    </row>
    <row r="176" spans="1:3" x14ac:dyDescent="0.25">
      <c r="A176" s="59" t="s">
        <v>1411</v>
      </c>
      <c r="B176" s="52" t="s">
        <v>1412</v>
      </c>
      <c r="C176" s="58" t="s">
        <v>1210</v>
      </c>
    </row>
    <row r="177" spans="1:3" ht="27.6" x14ac:dyDescent="0.25">
      <c r="A177" s="368" t="s">
        <v>1413</v>
      </c>
      <c r="B177" s="52" t="s">
        <v>1414</v>
      </c>
      <c r="C177" s="58" t="s">
        <v>1229</v>
      </c>
    </row>
    <row r="178" spans="1:3" x14ac:dyDescent="0.25">
      <c r="A178" s="368"/>
      <c r="B178" s="52" t="s">
        <v>1415</v>
      </c>
      <c r="C178" s="58" t="s">
        <v>1262</v>
      </c>
    </row>
    <row r="179" spans="1:3" x14ac:dyDescent="0.25">
      <c r="A179" s="368" t="s">
        <v>1416</v>
      </c>
      <c r="B179" s="52" t="s">
        <v>1417</v>
      </c>
      <c r="C179" s="60" t="s">
        <v>1208</v>
      </c>
    </row>
    <row r="180" spans="1:3" x14ac:dyDescent="0.25">
      <c r="A180" s="368"/>
      <c r="B180" s="52" t="s">
        <v>1418</v>
      </c>
      <c r="C180" s="60" t="s">
        <v>1233</v>
      </c>
    </row>
    <row r="181" spans="1:3" x14ac:dyDescent="0.25">
      <c r="A181" s="368"/>
      <c r="B181" s="52" t="s">
        <v>1419</v>
      </c>
      <c r="C181" s="60" t="s">
        <v>1204</v>
      </c>
    </row>
    <row r="182" spans="1:3" x14ac:dyDescent="0.25">
      <c r="A182" s="59" t="s">
        <v>1420</v>
      </c>
      <c r="B182" s="52" t="s">
        <v>1421</v>
      </c>
      <c r="C182" s="60" t="s">
        <v>1230</v>
      </c>
    </row>
    <row r="183" spans="1:3" x14ac:dyDescent="0.25">
      <c r="A183" s="368" t="s">
        <v>1422</v>
      </c>
      <c r="B183" s="52" t="s">
        <v>1423</v>
      </c>
      <c r="C183" s="60" t="s">
        <v>1223</v>
      </c>
    </row>
    <row r="184" spans="1:3" x14ac:dyDescent="0.25">
      <c r="A184" s="368"/>
      <c r="B184" s="52" t="s">
        <v>1424</v>
      </c>
      <c r="C184" s="60" t="s">
        <v>1262</v>
      </c>
    </row>
    <row r="185" spans="1:3" x14ac:dyDescent="0.25">
      <c r="A185" s="59" t="s">
        <v>1425</v>
      </c>
      <c r="B185" s="52" t="s">
        <v>1426</v>
      </c>
      <c r="C185" s="60" t="s">
        <v>1204</v>
      </c>
    </row>
    <row r="186" spans="1:3" x14ac:dyDescent="0.25">
      <c r="A186" s="59" t="s">
        <v>1427</v>
      </c>
      <c r="B186" s="52" t="s">
        <v>1428</v>
      </c>
      <c r="C186" s="60" t="s">
        <v>1233</v>
      </c>
    </row>
    <row r="187" spans="1:3" x14ac:dyDescent="0.25">
      <c r="A187" s="368" t="s">
        <v>1429</v>
      </c>
      <c r="B187" s="61" t="s">
        <v>1430</v>
      </c>
      <c r="C187" s="64" t="s">
        <v>1207</v>
      </c>
    </row>
    <row r="188" spans="1:3" x14ac:dyDescent="0.25">
      <c r="A188" s="368"/>
      <c r="B188" s="369" t="s">
        <v>1431</v>
      </c>
      <c r="C188" s="53" t="s">
        <v>1208</v>
      </c>
    </row>
    <row r="189" spans="1:3" x14ac:dyDescent="0.25">
      <c r="A189" s="368"/>
      <c r="B189" s="369"/>
      <c r="C189" s="56" t="s">
        <v>1233</v>
      </c>
    </row>
    <row r="190" spans="1:3" x14ac:dyDescent="0.25">
      <c r="A190" s="368"/>
      <c r="B190" s="369"/>
      <c r="C190" s="55" t="s">
        <v>1225</v>
      </c>
    </row>
    <row r="191" spans="1:3" x14ac:dyDescent="0.25">
      <c r="A191" s="368" t="s">
        <v>1432</v>
      </c>
      <c r="B191" s="62" t="s">
        <v>1433</v>
      </c>
      <c r="C191" s="67" t="s">
        <v>1229</v>
      </c>
    </row>
    <row r="192" spans="1:3" x14ac:dyDescent="0.25">
      <c r="A192" s="368"/>
      <c r="B192" s="52" t="s">
        <v>1434</v>
      </c>
      <c r="C192" s="60" t="s">
        <v>1230</v>
      </c>
    </row>
    <row r="193" spans="1:3" x14ac:dyDescent="0.25">
      <c r="A193" s="368" t="s">
        <v>1435</v>
      </c>
      <c r="B193" s="61" t="s">
        <v>1436</v>
      </c>
      <c r="C193" s="64" t="s">
        <v>1207</v>
      </c>
    </row>
    <row r="194" spans="1:3" x14ac:dyDescent="0.25">
      <c r="A194" s="368"/>
      <c r="B194" s="369" t="s">
        <v>1437</v>
      </c>
      <c r="C194" s="53" t="s">
        <v>1265</v>
      </c>
    </row>
    <row r="195" spans="1:3" x14ac:dyDescent="0.25">
      <c r="A195" s="368"/>
      <c r="B195" s="369"/>
      <c r="C195" s="55" t="s">
        <v>1254</v>
      </c>
    </row>
    <row r="196" spans="1:3" x14ac:dyDescent="0.25">
      <c r="A196" s="368" t="s">
        <v>1438</v>
      </c>
      <c r="B196" s="369" t="s">
        <v>1439</v>
      </c>
      <c r="C196" s="53" t="s">
        <v>1208</v>
      </c>
    </row>
    <row r="197" spans="1:3" x14ac:dyDescent="0.25">
      <c r="A197" s="368"/>
      <c r="B197" s="369"/>
      <c r="C197" s="55" t="s">
        <v>1204</v>
      </c>
    </row>
    <row r="198" spans="1:3" x14ac:dyDescent="0.25">
      <c r="A198" s="368" t="s">
        <v>1440</v>
      </c>
      <c r="B198" s="62" t="s">
        <v>1441</v>
      </c>
      <c r="C198" s="67" t="s">
        <v>1223</v>
      </c>
    </row>
    <row r="199" spans="1:3" x14ac:dyDescent="0.25">
      <c r="A199" s="368"/>
      <c r="B199" s="61" t="s">
        <v>1442</v>
      </c>
      <c r="C199" s="64" t="s">
        <v>1219</v>
      </c>
    </row>
    <row r="200" spans="1:3" x14ac:dyDescent="0.25">
      <c r="A200" s="368" t="s">
        <v>1443</v>
      </c>
      <c r="B200" s="369" t="s">
        <v>1368</v>
      </c>
      <c r="C200" s="53" t="s">
        <v>1223</v>
      </c>
    </row>
    <row r="201" spans="1:3" x14ac:dyDescent="0.25">
      <c r="A201" s="368"/>
      <c r="B201" s="369"/>
      <c r="C201" s="56" t="s">
        <v>1262</v>
      </c>
    </row>
    <row r="202" spans="1:3" x14ac:dyDescent="0.25">
      <c r="A202" s="368"/>
      <c r="B202" s="369"/>
      <c r="C202" s="55" t="s">
        <v>1265</v>
      </c>
    </row>
    <row r="203" spans="1:3" x14ac:dyDescent="0.25">
      <c r="A203" s="59" t="s">
        <v>1444</v>
      </c>
      <c r="B203" s="52" t="s">
        <v>1445</v>
      </c>
      <c r="C203" s="58" t="s">
        <v>1262</v>
      </c>
    </row>
    <row r="204" spans="1:3" x14ac:dyDescent="0.25">
      <c r="A204" s="368" t="s">
        <v>733</v>
      </c>
      <c r="B204" s="369" t="s">
        <v>1446</v>
      </c>
      <c r="C204" s="53" t="s">
        <v>1202</v>
      </c>
    </row>
    <row r="205" spans="1:3" x14ac:dyDescent="0.25">
      <c r="A205" s="368"/>
      <c r="B205" s="369"/>
      <c r="C205" s="55" t="s">
        <v>1225</v>
      </c>
    </row>
    <row r="206" spans="1:3" x14ac:dyDescent="0.25">
      <c r="A206" s="368"/>
      <c r="B206" s="62" t="s">
        <v>1447</v>
      </c>
      <c r="C206" s="60" t="s">
        <v>1233</v>
      </c>
    </row>
    <row r="207" spans="1:3" x14ac:dyDescent="0.25">
      <c r="A207" s="368"/>
      <c r="B207" s="52" t="s">
        <v>1448</v>
      </c>
      <c r="C207" s="60" t="s">
        <v>1229</v>
      </c>
    </row>
    <row r="208" spans="1:3" x14ac:dyDescent="0.25">
      <c r="A208" s="368"/>
      <c r="B208" s="52" t="s">
        <v>1449</v>
      </c>
      <c r="C208" s="60" t="s">
        <v>1208</v>
      </c>
    </row>
    <row r="209" spans="1:3" x14ac:dyDescent="0.25">
      <c r="A209" s="368"/>
      <c r="B209" s="52" t="s">
        <v>1450</v>
      </c>
      <c r="C209" s="60" t="s">
        <v>1202</v>
      </c>
    </row>
    <row r="210" spans="1:3" x14ac:dyDescent="0.25">
      <c r="A210" s="59" t="s">
        <v>1451</v>
      </c>
      <c r="B210" s="52" t="s">
        <v>1452</v>
      </c>
      <c r="C210" s="60" t="s">
        <v>1219</v>
      </c>
    </row>
    <row r="211" spans="1:3" x14ac:dyDescent="0.25">
      <c r="A211" s="59" t="s">
        <v>1453</v>
      </c>
      <c r="B211" s="52" t="s">
        <v>1454</v>
      </c>
      <c r="C211" s="60" t="s">
        <v>1225</v>
      </c>
    </row>
    <row r="212" spans="1:3" x14ac:dyDescent="0.25">
      <c r="A212" s="59" t="s">
        <v>1455</v>
      </c>
      <c r="B212" s="52" t="s">
        <v>1456</v>
      </c>
      <c r="C212" s="60" t="s">
        <v>1225</v>
      </c>
    </row>
    <row r="213" spans="1:3" x14ac:dyDescent="0.25">
      <c r="A213" s="59" t="s">
        <v>1457</v>
      </c>
      <c r="B213" s="52" t="s">
        <v>1458</v>
      </c>
      <c r="C213" s="60" t="s">
        <v>1219</v>
      </c>
    </row>
    <row r="214" spans="1:3" x14ac:dyDescent="0.25">
      <c r="A214" s="368" t="s">
        <v>1459</v>
      </c>
      <c r="B214" s="369" t="s">
        <v>1460</v>
      </c>
      <c r="C214" s="53" t="s">
        <v>1208</v>
      </c>
    </row>
    <row r="215" spans="1:3" x14ac:dyDescent="0.25">
      <c r="A215" s="368"/>
      <c r="B215" s="369"/>
      <c r="C215" s="56" t="s">
        <v>1233</v>
      </c>
    </row>
    <row r="216" spans="1:3" x14ac:dyDescent="0.25">
      <c r="A216" s="368"/>
      <c r="B216" s="369"/>
      <c r="C216" s="56" t="s">
        <v>1225</v>
      </c>
    </row>
    <row r="217" spans="1:3" x14ac:dyDescent="0.25">
      <c r="A217" s="368"/>
      <c r="B217" s="369"/>
      <c r="C217" s="55" t="s">
        <v>1204</v>
      </c>
    </row>
    <row r="218" spans="1:3" x14ac:dyDescent="0.25">
      <c r="A218" s="368"/>
      <c r="B218" s="52" t="s">
        <v>1461</v>
      </c>
      <c r="C218" s="60" t="s">
        <v>1219</v>
      </c>
    </row>
    <row r="219" spans="1:3" x14ac:dyDescent="0.25">
      <c r="A219" s="59" t="s">
        <v>1462</v>
      </c>
      <c r="B219" s="52" t="s">
        <v>1463</v>
      </c>
      <c r="C219" s="60" t="s">
        <v>1229</v>
      </c>
    </row>
    <row r="220" spans="1:3" x14ac:dyDescent="0.25">
      <c r="A220" s="59" t="s">
        <v>1464</v>
      </c>
      <c r="B220" s="61" t="s">
        <v>1465</v>
      </c>
      <c r="C220" s="64" t="s">
        <v>1229</v>
      </c>
    </row>
    <row r="221" spans="1:3" x14ac:dyDescent="0.25">
      <c r="A221" s="368" t="s">
        <v>1466</v>
      </c>
      <c r="B221" s="369" t="s">
        <v>1467</v>
      </c>
      <c r="C221" s="53" t="s">
        <v>1210</v>
      </c>
    </row>
    <row r="222" spans="1:3" x14ac:dyDescent="0.25">
      <c r="A222" s="368"/>
      <c r="B222" s="369"/>
      <c r="C222" s="55" t="s">
        <v>1223</v>
      </c>
    </row>
    <row r="223" spans="1:3" x14ac:dyDescent="0.25">
      <c r="A223" s="368" t="s">
        <v>1468</v>
      </c>
      <c r="B223" s="369" t="s">
        <v>1469</v>
      </c>
      <c r="C223" s="53" t="s">
        <v>1202</v>
      </c>
    </row>
    <row r="224" spans="1:3" x14ac:dyDescent="0.25">
      <c r="A224" s="368"/>
      <c r="B224" s="369"/>
      <c r="C224" s="55" t="s">
        <v>1210</v>
      </c>
    </row>
    <row r="225" spans="1:3" x14ac:dyDescent="0.25">
      <c r="A225" s="59" t="s">
        <v>1470</v>
      </c>
      <c r="B225" s="52" t="s">
        <v>1471</v>
      </c>
      <c r="C225" s="58" t="s">
        <v>1230</v>
      </c>
    </row>
    <row r="226" spans="1:3" x14ac:dyDescent="0.25">
      <c r="A226" s="368" t="s">
        <v>1472</v>
      </c>
      <c r="B226" s="369" t="s">
        <v>1473</v>
      </c>
      <c r="C226" s="53" t="s">
        <v>1225</v>
      </c>
    </row>
    <row r="227" spans="1:3" x14ac:dyDescent="0.25">
      <c r="A227" s="368"/>
      <c r="B227" s="369"/>
      <c r="C227" s="55" t="s">
        <v>1204</v>
      </c>
    </row>
    <row r="228" spans="1:3" x14ac:dyDescent="0.25">
      <c r="A228" s="368"/>
      <c r="B228" s="52" t="s">
        <v>1474</v>
      </c>
      <c r="C228" s="58" t="s">
        <v>1207</v>
      </c>
    </row>
    <row r="229" spans="1:3" x14ac:dyDescent="0.25">
      <c r="A229" s="368"/>
      <c r="B229" s="52" t="s">
        <v>1475</v>
      </c>
      <c r="C229" s="58" t="s">
        <v>1233</v>
      </c>
    </row>
    <row r="230" spans="1:3" x14ac:dyDescent="0.25">
      <c r="A230" s="368" t="s">
        <v>1476</v>
      </c>
      <c r="B230" s="369" t="s">
        <v>1477</v>
      </c>
      <c r="C230" s="53" t="s">
        <v>1246</v>
      </c>
    </row>
    <row r="231" spans="1:3" x14ac:dyDescent="0.25">
      <c r="A231" s="368"/>
      <c r="B231" s="369"/>
      <c r="C231" s="55" t="s">
        <v>1225</v>
      </c>
    </row>
    <row r="232" spans="1:3" x14ac:dyDescent="0.25">
      <c r="A232" s="368" t="s">
        <v>1478</v>
      </c>
      <c r="B232" s="369" t="s">
        <v>1479</v>
      </c>
      <c r="C232" s="53" t="s">
        <v>1202</v>
      </c>
    </row>
    <row r="233" spans="1:3" x14ac:dyDescent="0.25">
      <c r="A233" s="368"/>
      <c r="B233" s="369"/>
      <c r="C233" s="56" t="s">
        <v>1225</v>
      </c>
    </row>
    <row r="234" spans="1:3" x14ac:dyDescent="0.25">
      <c r="A234" s="368"/>
      <c r="B234" s="369"/>
      <c r="C234" s="55" t="s">
        <v>1230</v>
      </c>
    </row>
    <row r="235" spans="1:3" x14ac:dyDescent="0.25">
      <c r="A235" s="59" t="s">
        <v>1480</v>
      </c>
      <c r="B235" s="52" t="s">
        <v>1481</v>
      </c>
      <c r="C235" s="58" t="s">
        <v>1202</v>
      </c>
    </row>
    <row r="236" spans="1:3" x14ac:dyDescent="0.25">
      <c r="A236" s="368" t="s">
        <v>1482</v>
      </c>
      <c r="B236" s="52" t="s">
        <v>1483</v>
      </c>
      <c r="C236" s="58" t="s">
        <v>1210</v>
      </c>
    </row>
    <row r="237" spans="1:3" x14ac:dyDescent="0.25">
      <c r="A237" s="368"/>
      <c r="B237" s="62" t="s">
        <v>1484</v>
      </c>
      <c r="C237" s="60" t="s">
        <v>1223</v>
      </c>
    </row>
    <row r="238" spans="1:3" x14ac:dyDescent="0.25">
      <c r="A238" s="368"/>
      <c r="B238" s="61" t="s">
        <v>1485</v>
      </c>
      <c r="C238" s="60" t="s">
        <v>1229</v>
      </c>
    </row>
    <row r="239" spans="1:3" x14ac:dyDescent="0.25">
      <c r="A239" s="368"/>
      <c r="B239" s="369" t="s">
        <v>1486</v>
      </c>
      <c r="C239" s="53" t="s">
        <v>1212</v>
      </c>
    </row>
    <row r="240" spans="1:3" x14ac:dyDescent="0.25">
      <c r="A240" s="368"/>
      <c r="B240" s="369"/>
      <c r="C240" s="55" t="s">
        <v>1219</v>
      </c>
    </row>
    <row r="241" spans="1:3" x14ac:dyDescent="0.25">
      <c r="A241" s="368" t="s">
        <v>1487</v>
      </c>
      <c r="B241" s="62" t="s">
        <v>1488</v>
      </c>
      <c r="C241" s="60" t="s">
        <v>1259</v>
      </c>
    </row>
    <row r="242" spans="1:3" x14ac:dyDescent="0.25">
      <c r="A242" s="368"/>
      <c r="B242" s="52" t="s">
        <v>107</v>
      </c>
      <c r="C242" s="60" t="s">
        <v>1207</v>
      </c>
    </row>
    <row r="243" spans="1:3" x14ac:dyDescent="0.25">
      <c r="A243" s="368"/>
      <c r="B243" s="52" t="s">
        <v>1489</v>
      </c>
      <c r="C243" s="60" t="s">
        <v>1233</v>
      </c>
    </row>
    <row r="244" spans="1:3" x14ac:dyDescent="0.25">
      <c r="A244" s="368"/>
      <c r="B244" s="52" t="s">
        <v>1490</v>
      </c>
      <c r="C244" s="60" t="s">
        <v>1229</v>
      </c>
    </row>
    <row r="245" spans="1:3" x14ac:dyDescent="0.25">
      <c r="A245" s="59" t="s">
        <v>1491</v>
      </c>
      <c r="B245" s="61" t="s">
        <v>1491</v>
      </c>
      <c r="C245" s="60" t="s">
        <v>1233</v>
      </c>
    </row>
    <row r="246" spans="1:3" x14ac:dyDescent="0.25">
      <c r="A246" s="368" t="s">
        <v>300</v>
      </c>
      <c r="B246" s="369" t="s">
        <v>1492</v>
      </c>
      <c r="C246" s="53" t="s">
        <v>1207</v>
      </c>
    </row>
    <row r="247" spans="1:3" x14ac:dyDescent="0.25">
      <c r="A247" s="368"/>
      <c r="B247" s="369"/>
      <c r="C247" s="55" t="s">
        <v>1259</v>
      </c>
    </row>
    <row r="248" spans="1:3" x14ac:dyDescent="0.25">
      <c r="A248" s="368"/>
      <c r="B248" s="62" t="s">
        <v>1493</v>
      </c>
      <c r="C248" s="60" t="s">
        <v>1202</v>
      </c>
    </row>
    <row r="249" spans="1:3" x14ac:dyDescent="0.25">
      <c r="A249" s="368" t="s">
        <v>1494</v>
      </c>
      <c r="B249" s="52" t="s">
        <v>1495</v>
      </c>
      <c r="C249" s="60" t="s">
        <v>1259</v>
      </c>
    </row>
    <row r="250" spans="1:3" x14ac:dyDescent="0.25">
      <c r="A250" s="368"/>
      <c r="B250" s="61" t="s">
        <v>1496</v>
      </c>
      <c r="C250" s="64" t="s">
        <v>1210</v>
      </c>
    </row>
    <row r="251" spans="1:3" x14ac:dyDescent="0.25">
      <c r="A251" s="368" t="s">
        <v>1497</v>
      </c>
      <c r="B251" s="369" t="s">
        <v>1498</v>
      </c>
      <c r="C251" s="53" t="s">
        <v>1210</v>
      </c>
    </row>
    <row r="252" spans="1:3" x14ac:dyDescent="0.25">
      <c r="A252" s="368"/>
      <c r="B252" s="369"/>
      <c r="C252" s="55" t="s">
        <v>1212</v>
      </c>
    </row>
    <row r="253" spans="1:3" x14ac:dyDescent="0.25">
      <c r="A253" s="68" t="s">
        <v>1499</v>
      </c>
      <c r="B253" s="69" t="s">
        <v>1500</v>
      </c>
      <c r="C253" s="70" t="s">
        <v>1233</v>
      </c>
    </row>
    <row r="254" spans="1:3" x14ac:dyDescent="0.25">
      <c r="A254" s="59" t="s">
        <v>1501</v>
      </c>
      <c r="B254" s="52" t="s">
        <v>1502</v>
      </c>
      <c r="C254" s="60" t="s">
        <v>1204</v>
      </c>
    </row>
    <row r="255" spans="1:3" x14ac:dyDescent="0.25">
      <c r="A255" s="59" t="s">
        <v>1503</v>
      </c>
      <c r="B255" s="61" t="s">
        <v>1504</v>
      </c>
      <c r="C255" s="60" t="s">
        <v>1204</v>
      </c>
    </row>
    <row r="256" spans="1:3" ht="27.6" x14ac:dyDescent="0.25">
      <c r="A256" s="59" t="s">
        <v>1505</v>
      </c>
      <c r="B256" s="52" t="s">
        <v>1506</v>
      </c>
      <c r="C256" s="58" t="s">
        <v>1233</v>
      </c>
    </row>
    <row r="257" spans="1:3" ht="27.6" x14ac:dyDescent="0.25">
      <c r="A257" s="368" t="s">
        <v>1507</v>
      </c>
      <c r="B257" s="52" t="s">
        <v>1508</v>
      </c>
      <c r="C257" s="58" t="s">
        <v>1230</v>
      </c>
    </row>
    <row r="258" spans="1:3" x14ac:dyDescent="0.25">
      <c r="A258" s="368"/>
      <c r="B258" s="62" t="s">
        <v>1509</v>
      </c>
      <c r="C258" s="60" t="s">
        <v>1219</v>
      </c>
    </row>
    <row r="259" spans="1:3" x14ac:dyDescent="0.25">
      <c r="A259" s="59" t="s">
        <v>1510</v>
      </c>
      <c r="B259" s="52" t="s">
        <v>1511</v>
      </c>
      <c r="C259" s="60" t="s">
        <v>1207</v>
      </c>
    </row>
    <row r="260" spans="1:3" x14ac:dyDescent="0.25">
      <c r="A260" s="368" t="s">
        <v>1512</v>
      </c>
      <c r="B260" s="52" t="s">
        <v>1513</v>
      </c>
      <c r="C260" s="60" t="s">
        <v>1262</v>
      </c>
    </row>
    <row r="261" spans="1:3" x14ac:dyDescent="0.25">
      <c r="A261" s="368"/>
      <c r="B261" s="52" t="s">
        <v>1514</v>
      </c>
      <c r="C261" s="60" t="s">
        <v>1202</v>
      </c>
    </row>
    <row r="262" spans="1:3" x14ac:dyDescent="0.25">
      <c r="A262" s="368"/>
      <c r="B262" s="52" t="s">
        <v>1511</v>
      </c>
      <c r="C262" s="60" t="s">
        <v>1207</v>
      </c>
    </row>
    <row r="263" spans="1:3" x14ac:dyDescent="0.25">
      <c r="A263" s="59" t="s">
        <v>1515</v>
      </c>
      <c r="B263" s="52" t="s">
        <v>1516</v>
      </c>
      <c r="C263" s="60" t="s">
        <v>1207</v>
      </c>
    </row>
    <row r="264" spans="1:3" x14ac:dyDescent="0.25">
      <c r="A264" s="59" t="s">
        <v>1517</v>
      </c>
      <c r="B264" s="52" t="s">
        <v>1518</v>
      </c>
      <c r="C264" s="60" t="s">
        <v>1208</v>
      </c>
    </row>
    <row r="265" spans="1:3" x14ac:dyDescent="0.25">
      <c r="A265" s="59" t="s">
        <v>1519</v>
      </c>
      <c r="B265" s="52" t="s">
        <v>1520</v>
      </c>
      <c r="C265" s="60" t="s">
        <v>1219</v>
      </c>
    </row>
    <row r="266" spans="1:3" x14ac:dyDescent="0.25">
      <c r="A266" s="59" t="s">
        <v>1253</v>
      </c>
      <c r="B266" s="52" t="s">
        <v>1521</v>
      </c>
      <c r="C266" s="60" t="s">
        <v>1265</v>
      </c>
    </row>
    <row r="267" spans="1:3" x14ac:dyDescent="0.25">
      <c r="A267" s="59" t="s">
        <v>1522</v>
      </c>
      <c r="B267" s="52" t="s">
        <v>1523</v>
      </c>
      <c r="C267" s="60" t="s">
        <v>1202</v>
      </c>
    </row>
    <row r="268" spans="1:3" x14ac:dyDescent="0.25">
      <c r="A268" s="59" t="s">
        <v>1524</v>
      </c>
      <c r="B268" s="52" t="s">
        <v>1525</v>
      </c>
      <c r="C268" s="60" t="s">
        <v>1208</v>
      </c>
    </row>
    <row r="269" spans="1:3" x14ac:dyDescent="0.25">
      <c r="A269" s="59" t="s">
        <v>1526</v>
      </c>
      <c r="B269" s="52" t="s">
        <v>1527</v>
      </c>
      <c r="C269" s="60" t="s">
        <v>1254</v>
      </c>
    </row>
    <row r="270" spans="1:3" x14ac:dyDescent="0.25">
      <c r="A270" s="59" t="s">
        <v>1528</v>
      </c>
      <c r="B270" s="52" t="s">
        <v>1529</v>
      </c>
      <c r="C270" s="60" t="s">
        <v>1202</v>
      </c>
    </row>
    <row r="271" spans="1:3" x14ac:dyDescent="0.25">
      <c r="A271" s="59" t="s">
        <v>1530</v>
      </c>
      <c r="B271" s="52" t="s">
        <v>1226</v>
      </c>
      <c r="C271" s="60" t="s">
        <v>1202</v>
      </c>
    </row>
    <row r="272" spans="1:3" x14ac:dyDescent="0.25">
      <c r="A272" s="59" t="s">
        <v>1531</v>
      </c>
      <c r="B272" s="52" t="s">
        <v>1532</v>
      </c>
      <c r="C272" s="60" t="s">
        <v>1202</v>
      </c>
    </row>
    <row r="273" spans="1:3" x14ac:dyDescent="0.25">
      <c r="A273" s="368" t="s">
        <v>1533</v>
      </c>
      <c r="B273" s="52" t="s">
        <v>1534</v>
      </c>
      <c r="C273" s="60" t="s">
        <v>1225</v>
      </c>
    </row>
    <row r="274" spans="1:3" x14ac:dyDescent="0.25">
      <c r="A274" s="368"/>
      <c r="B274" s="61" t="s">
        <v>1535</v>
      </c>
      <c r="C274" s="64" t="s">
        <v>1233</v>
      </c>
    </row>
    <row r="275" spans="1:3" x14ac:dyDescent="0.25">
      <c r="A275" s="368"/>
      <c r="B275" s="369" t="s">
        <v>1536</v>
      </c>
      <c r="C275" s="53" t="s">
        <v>1225</v>
      </c>
    </row>
    <row r="276" spans="1:3" x14ac:dyDescent="0.25">
      <c r="A276" s="368"/>
      <c r="B276" s="369"/>
      <c r="C276" s="55" t="s">
        <v>1219</v>
      </c>
    </row>
    <row r="277" spans="1:3" ht="27.6" x14ac:dyDescent="0.25">
      <c r="A277" s="59" t="s">
        <v>1537</v>
      </c>
      <c r="B277" s="52" t="s">
        <v>1538</v>
      </c>
      <c r="C277" s="58" t="s">
        <v>1202</v>
      </c>
    </row>
    <row r="278" spans="1:3" x14ac:dyDescent="0.25">
      <c r="A278" s="368" t="s">
        <v>1539</v>
      </c>
      <c r="B278" s="369" t="s">
        <v>1540</v>
      </c>
      <c r="C278" s="53" t="s">
        <v>1212</v>
      </c>
    </row>
    <row r="279" spans="1:3" x14ac:dyDescent="0.25">
      <c r="A279" s="368"/>
      <c r="B279" s="369"/>
      <c r="C279" s="55" t="s">
        <v>1204</v>
      </c>
    </row>
    <row r="280" spans="1:3" x14ac:dyDescent="0.25">
      <c r="A280" s="368" t="s">
        <v>1541</v>
      </c>
      <c r="B280" s="62" t="s">
        <v>1542</v>
      </c>
      <c r="C280" s="67" t="s">
        <v>1212</v>
      </c>
    </row>
    <row r="281" spans="1:3" x14ac:dyDescent="0.25">
      <c r="A281" s="368"/>
      <c r="B281" s="52" t="s">
        <v>1543</v>
      </c>
      <c r="C281" s="60" t="s">
        <v>1212</v>
      </c>
    </row>
    <row r="282" spans="1:3" x14ac:dyDescent="0.25">
      <c r="A282" s="59" t="s">
        <v>1544</v>
      </c>
      <c r="B282" s="52" t="s">
        <v>1545</v>
      </c>
      <c r="C282" s="60" t="s">
        <v>1229</v>
      </c>
    </row>
    <row r="283" spans="1:3" x14ac:dyDescent="0.25">
      <c r="A283" s="59" t="s">
        <v>1546</v>
      </c>
      <c r="B283" s="52" t="s">
        <v>1547</v>
      </c>
      <c r="C283" s="60" t="s">
        <v>1229</v>
      </c>
    </row>
    <row r="284" spans="1:3" x14ac:dyDescent="0.25">
      <c r="A284" s="368" t="s">
        <v>1548</v>
      </c>
      <c r="B284" s="52" t="s">
        <v>1549</v>
      </c>
      <c r="C284" s="60" t="s">
        <v>1254</v>
      </c>
    </row>
    <row r="285" spans="1:3" x14ac:dyDescent="0.25">
      <c r="A285" s="368"/>
      <c r="B285" s="52" t="s">
        <v>1550</v>
      </c>
      <c r="C285" s="64" t="s">
        <v>1265</v>
      </c>
    </row>
    <row r="286" spans="1:3" ht="27.6" x14ac:dyDescent="0.25">
      <c r="A286" s="59" t="s">
        <v>1551</v>
      </c>
      <c r="B286" s="52" t="s">
        <v>1552</v>
      </c>
      <c r="C286" s="60" t="s">
        <v>1259</v>
      </c>
    </row>
    <row r="287" spans="1:3" x14ac:dyDescent="0.25">
      <c r="A287" s="59" t="s">
        <v>1553</v>
      </c>
      <c r="B287" s="52" t="s">
        <v>1554</v>
      </c>
      <c r="C287" s="67" t="s">
        <v>1208</v>
      </c>
    </row>
    <row r="288" spans="1:3" x14ac:dyDescent="0.25">
      <c r="A288" s="59" t="s">
        <v>1555</v>
      </c>
      <c r="B288" s="52" t="s">
        <v>1556</v>
      </c>
      <c r="C288" s="60" t="s">
        <v>1204</v>
      </c>
    </row>
    <row r="289" spans="1:3" x14ac:dyDescent="0.25">
      <c r="A289" s="59" t="s">
        <v>1557</v>
      </c>
      <c r="B289" s="52" t="s">
        <v>1557</v>
      </c>
      <c r="C289" s="60" t="s">
        <v>1230</v>
      </c>
    </row>
    <row r="290" spans="1:3" x14ac:dyDescent="0.25">
      <c r="A290" s="59" t="s">
        <v>1558</v>
      </c>
      <c r="B290" s="61" t="s">
        <v>1559</v>
      </c>
      <c r="C290" s="64" t="s">
        <v>1230</v>
      </c>
    </row>
    <row r="291" spans="1:3" x14ac:dyDescent="0.25">
      <c r="A291" s="368" t="s">
        <v>1560</v>
      </c>
      <c r="B291" s="369" t="s">
        <v>1561</v>
      </c>
      <c r="C291" s="53" t="s">
        <v>1210</v>
      </c>
    </row>
    <row r="292" spans="1:3" x14ac:dyDescent="0.25">
      <c r="A292" s="368"/>
      <c r="B292" s="369"/>
      <c r="C292" s="56" t="s">
        <v>1219</v>
      </c>
    </row>
    <row r="293" spans="1:3" x14ac:dyDescent="0.25">
      <c r="A293" s="368"/>
      <c r="B293" s="369"/>
      <c r="C293" s="55" t="s">
        <v>1265</v>
      </c>
    </row>
    <row r="294" spans="1:3" x14ac:dyDescent="0.25">
      <c r="A294" s="59" t="s">
        <v>1562</v>
      </c>
      <c r="B294" s="63" t="s">
        <v>1563</v>
      </c>
      <c r="C294" s="60" t="s">
        <v>1246</v>
      </c>
    </row>
    <row r="295" spans="1:3" x14ac:dyDescent="0.25">
      <c r="A295" s="368" t="s">
        <v>1564</v>
      </c>
      <c r="B295" s="369" t="s">
        <v>1565</v>
      </c>
      <c r="C295" s="53" t="s">
        <v>1212</v>
      </c>
    </row>
    <row r="296" spans="1:3" x14ac:dyDescent="0.25">
      <c r="A296" s="368"/>
      <c r="B296" s="369"/>
      <c r="C296" s="56" t="s">
        <v>1225</v>
      </c>
    </row>
    <row r="297" spans="1:3" x14ac:dyDescent="0.25">
      <c r="A297" s="368"/>
      <c r="B297" s="369"/>
      <c r="C297" s="55" t="s">
        <v>1219</v>
      </c>
    </row>
    <row r="298" spans="1:3" x14ac:dyDescent="0.25">
      <c r="A298" s="368" t="s">
        <v>1566</v>
      </c>
      <c r="B298" s="369" t="s">
        <v>1567</v>
      </c>
      <c r="C298" s="53" t="s">
        <v>1246</v>
      </c>
    </row>
    <row r="299" spans="1:3" x14ac:dyDescent="0.25">
      <c r="A299" s="368"/>
      <c r="B299" s="369"/>
      <c r="C299" s="56" t="s">
        <v>1229</v>
      </c>
    </row>
    <row r="300" spans="1:3" x14ac:dyDescent="0.25">
      <c r="A300" s="368"/>
      <c r="B300" s="369"/>
      <c r="C300" s="56" t="s">
        <v>1233</v>
      </c>
    </row>
    <row r="301" spans="1:3" x14ac:dyDescent="0.25">
      <c r="A301" s="368"/>
      <c r="B301" s="369"/>
      <c r="C301" s="56" t="s">
        <v>1225</v>
      </c>
    </row>
    <row r="302" spans="1:3" x14ac:dyDescent="0.25">
      <c r="A302" s="368"/>
      <c r="B302" s="369"/>
      <c r="C302" s="56" t="s">
        <v>1230</v>
      </c>
    </row>
    <row r="303" spans="1:3" x14ac:dyDescent="0.25">
      <c r="A303" s="368"/>
      <c r="B303" s="369"/>
      <c r="C303" s="56" t="s">
        <v>1259</v>
      </c>
    </row>
    <row r="304" spans="1:3" x14ac:dyDescent="0.25">
      <c r="A304" s="368"/>
      <c r="B304" s="62" t="s">
        <v>1568</v>
      </c>
      <c r="C304" s="60" t="s">
        <v>1204</v>
      </c>
    </row>
    <row r="305" spans="1:3" x14ac:dyDescent="0.25">
      <c r="A305" s="59" t="s">
        <v>1569</v>
      </c>
      <c r="B305" s="52" t="s">
        <v>1570</v>
      </c>
      <c r="C305" s="60" t="s">
        <v>1223</v>
      </c>
    </row>
    <row r="306" spans="1:3" x14ac:dyDescent="0.25">
      <c r="A306" s="59" t="s">
        <v>1571</v>
      </c>
      <c r="B306" s="52" t="s">
        <v>1572</v>
      </c>
      <c r="C306" s="60" t="s">
        <v>1219</v>
      </c>
    </row>
    <row r="307" spans="1:3" x14ac:dyDescent="0.25">
      <c r="A307" s="368" t="s">
        <v>1573</v>
      </c>
      <c r="B307" s="52" t="s">
        <v>1574</v>
      </c>
      <c r="C307" s="60" t="s">
        <v>1262</v>
      </c>
    </row>
    <row r="308" spans="1:3" x14ac:dyDescent="0.25">
      <c r="A308" s="368"/>
      <c r="B308" s="52" t="s">
        <v>1575</v>
      </c>
      <c r="C308" s="60" t="s">
        <v>1229</v>
      </c>
    </row>
    <row r="309" spans="1:3" x14ac:dyDescent="0.25">
      <c r="A309" s="368"/>
      <c r="B309" s="52" t="s">
        <v>1576</v>
      </c>
      <c r="C309" s="60" t="s">
        <v>1229</v>
      </c>
    </row>
    <row r="310" spans="1:3" x14ac:dyDescent="0.25">
      <c r="A310" s="368"/>
      <c r="B310" s="52" t="s">
        <v>1577</v>
      </c>
      <c r="C310" s="60" t="s">
        <v>1233</v>
      </c>
    </row>
    <row r="311" spans="1:3" x14ac:dyDescent="0.25">
      <c r="A311" s="368"/>
      <c r="B311" s="61" t="s">
        <v>1578</v>
      </c>
      <c r="C311" s="64" t="s">
        <v>1254</v>
      </c>
    </row>
    <row r="312" spans="1:3" x14ac:dyDescent="0.25">
      <c r="A312" s="368" t="s">
        <v>1579</v>
      </c>
      <c r="B312" s="369" t="s">
        <v>1580</v>
      </c>
      <c r="C312" s="53" t="s">
        <v>1254</v>
      </c>
    </row>
    <row r="313" spans="1:3" x14ac:dyDescent="0.25">
      <c r="A313" s="368"/>
      <c r="B313" s="369"/>
      <c r="C313" s="55" t="s">
        <v>1230</v>
      </c>
    </row>
    <row r="314" spans="1:3" x14ac:dyDescent="0.25">
      <c r="A314" s="59" t="s">
        <v>1581</v>
      </c>
      <c r="B314" s="62" t="s">
        <v>1582</v>
      </c>
      <c r="C314" s="67" t="s">
        <v>1225</v>
      </c>
    </row>
    <row r="315" spans="1:3" x14ac:dyDescent="0.25">
      <c r="A315" s="59" t="s">
        <v>1583</v>
      </c>
      <c r="B315" s="52" t="s">
        <v>1584</v>
      </c>
      <c r="C315" s="60" t="s">
        <v>1262</v>
      </c>
    </row>
    <row r="316" spans="1:3" x14ac:dyDescent="0.25">
      <c r="A316" s="59" t="s">
        <v>1585</v>
      </c>
      <c r="B316" s="52" t="s">
        <v>1586</v>
      </c>
      <c r="C316" s="60" t="s">
        <v>1262</v>
      </c>
    </row>
    <row r="317" spans="1:3" x14ac:dyDescent="0.25">
      <c r="A317" s="368" t="s">
        <v>1587</v>
      </c>
      <c r="B317" s="52" t="s">
        <v>1588</v>
      </c>
      <c r="C317" s="60" t="s">
        <v>1202</v>
      </c>
    </row>
    <row r="318" spans="1:3" x14ac:dyDescent="0.25">
      <c r="A318" s="368"/>
      <c r="B318" s="52" t="s">
        <v>1589</v>
      </c>
      <c r="C318" s="60" t="s">
        <v>1207</v>
      </c>
    </row>
    <row r="319" spans="1:3" x14ac:dyDescent="0.25">
      <c r="A319" s="59" t="s">
        <v>1590</v>
      </c>
      <c r="B319" s="61" t="s">
        <v>1591</v>
      </c>
      <c r="C319" s="64" t="s">
        <v>1225</v>
      </c>
    </row>
    <row r="320" spans="1:3" ht="27.6" x14ac:dyDescent="0.25">
      <c r="A320" s="59" t="s">
        <v>1592</v>
      </c>
      <c r="B320" s="52" t="s">
        <v>1593</v>
      </c>
      <c r="C320" s="53" t="s">
        <v>1225</v>
      </c>
    </row>
    <row r="321" spans="1:3" x14ac:dyDescent="0.25">
      <c r="A321" s="368" t="s">
        <v>1594</v>
      </c>
      <c r="B321" s="63" t="s">
        <v>1595</v>
      </c>
      <c r="C321" s="60" t="s">
        <v>1262</v>
      </c>
    </row>
    <row r="322" spans="1:3" x14ac:dyDescent="0.25">
      <c r="A322" s="368"/>
      <c r="B322" s="369" t="s">
        <v>1596</v>
      </c>
      <c r="C322" s="56" t="s">
        <v>1223</v>
      </c>
    </row>
    <row r="323" spans="1:3" x14ac:dyDescent="0.25">
      <c r="A323" s="368"/>
      <c r="B323" s="369"/>
      <c r="C323" s="56" t="s">
        <v>1265</v>
      </c>
    </row>
    <row r="324" spans="1:3" x14ac:dyDescent="0.25">
      <c r="A324" s="368"/>
      <c r="B324" s="62" t="s">
        <v>1595</v>
      </c>
      <c r="C324" s="60" t="s">
        <v>1210</v>
      </c>
    </row>
    <row r="325" spans="1:3" x14ac:dyDescent="0.25">
      <c r="A325" s="59" t="s">
        <v>1597</v>
      </c>
      <c r="B325" s="52" t="s">
        <v>1598</v>
      </c>
      <c r="C325" s="60" t="s">
        <v>1204</v>
      </c>
    </row>
    <row r="326" spans="1:3" x14ac:dyDescent="0.25">
      <c r="A326" s="368" t="s">
        <v>1599</v>
      </c>
      <c r="B326" s="52" t="s">
        <v>1600</v>
      </c>
      <c r="C326" s="60" t="s">
        <v>1219</v>
      </c>
    </row>
    <row r="327" spans="1:3" x14ac:dyDescent="0.25">
      <c r="A327" s="368"/>
      <c r="B327" s="52" t="s">
        <v>1601</v>
      </c>
      <c r="C327" s="60" t="s">
        <v>1229</v>
      </c>
    </row>
    <row r="328" spans="1:3" x14ac:dyDescent="0.25">
      <c r="A328" s="368"/>
      <c r="B328" s="61" t="s">
        <v>1602</v>
      </c>
      <c r="C328" s="60" t="s">
        <v>1212</v>
      </c>
    </row>
    <row r="329" spans="1:3" x14ac:dyDescent="0.25">
      <c r="A329" s="368" t="s">
        <v>1603</v>
      </c>
      <c r="B329" s="369" t="s">
        <v>1604</v>
      </c>
      <c r="C329" s="53" t="s">
        <v>1233</v>
      </c>
    </row>
    <row r="330" spans="1:3" x14ac:dyDescent="0.25">
      <c r="A330" s="368"/>
      <c r="B330" s="369"/>
      <c r="C330" s="56" t="s">
        <v>1212</v>
      </c>
    </row>
    <row r="331" spans="1:3" x14ac:dyDescent="0.25">
      <c r="A331" s="368"/>
      <c r="B331" s="369"/>
      <c r="C331" s="56" t="s">
        <v>1219</v>
      </c>
    </row>
    <row r="332" spans="1:3" x14ac:dyDescent="0.25">
      <c r="A332" s="368"/>
      <c r="B332" s="369"/>
      <c r="C332" s="55" t="s">
        <v>1262</v>
      </c>
    </row>
    <row r="333" spans="1:3" x14ac:dyDescent="0.25">
      <c r="A333" s="368"/>
      <c r="B333" s="63" t="s">
        <v>1605</v>
      </c>
      <c r="C333" s="64" t="s">
        <v>1246</v>
      </c>
    </row>
    <row r="334" spans="1:3" x14ac:dyDescent="0.25">
      <c r="A334" s="368" t="s">
        <v>1606</v>
      </c>
      <c r="B334" s="369" t="s">
        <v>1607</v>
      </c>
      <c r="C334" s="53" t="s">
        <v>1210</v>
      </c>
    </row>
    <row r="335" spans="1:3" x14ac:dyDescent="0.25">
      <c r="A335" s="368"/>
      <c r="B335" s="369"/>
      <c r="C335" s="55" t="s">
        <v>1262</v>
      </c>
    </row>
    <row r="336" spans="1:3" x14ac:dyDescent="0.25">
      <c r="A336" s="368" t="s">
        <v>1608</v>
      </c>
      <c r="B336" s="369" t="s">
        <v>1609</v>
      </c>
      <c r="C336" s="53" t="s">
        <v>1207</v>
      </c>
    </row>
    <row r="337" spans="1:3" x14ac:dyDescent="0.25">
      <c r="A337" s="368"/>
      <c r="B337" s="369"/>
      <c r="C337" s="55" t="s">
        <v>1208</v>
      </c>
    </row>
    <row r="338" spans="1:3" x14ac:dyDescent="0.25">
      <c r="A338" s="368" t="s">
        <v>1610</v>
      </c>
      <c r="B338" s="369" t="s">
        <v>1485</v>
      </c>
      <c r="C338" s="53" t="s">
        <v>1225</v>
      </c>
    </row>
    <row r="339" spans="1:3" x14ac:dyDescent="0.25">
      <c r="A339" s="368"/>
      <c r="B339" s="369"/>
      <c r="C339" s="55" t="s">
        <v>1229</v>
      </c>
    </row>
    <row r="340" spans="1:3" x14ac:dyDescent="0.25">
      <c r="A340" s="368" t="s">
        <v>1611</v>
      </c>
      <c r="B340" s="369" t="s">
        <v>1612</v>
      </c>
      <c r="C340" s="53" t="s">
        <v>1202</v>
      </c>
    </row>
    <row r="341" spans="1:3" x14ac:dyDescent="0.25">
      <c r="A341" s="368"/>
      <c r="B341" s="369"/>
      <c r="C341" s="56" t="s">
        <v>1210</v>
      </c>
    </row>
    <row r="342" spans="1:3" x14ac:dyDescent="0.25">
      <c r="A342" s="368"/>
      <c r="B342" s="369"/>
      <c r="C342" s="56" t="s">
        <v>1212</v>
      </c>
    </row>
    <row r="343" spans="1:3" x14ac:dyDescent="0.25">
      <c r="A343" s="59" t="s">
        <v>1613</v>
      </c>
      <c r="B343" s="62" t="s">
        <v>1378</v>
      </c>
      <c r="C343" s="60" t="s">
        <v>1207</v>
      </c>
    </row>
    <row r="344" spans="1:3" x14ac:dyDescent="0.25">
      <c r="A344" s="368" t="s">
        <v>1614</v>
      </c>
      <c r="B344" s="369" t="s">
        <v>1615</v>
      </c>
      <c r="C344" s="53" t="s">
        <v>1265</v>
      </c>
    </row>
    <row r="345" spans="1:3" x14ac:dyDescent="0.25">
      <c r="A345" s="368"/>
      <c r="B345" s="369"/>
      <c r="C345" s="55" t="s">
        <v>1254</v>
      </c>
    </row>
    <row r="346" spans="1:3" x14ac:dyDescent="0.25">
      <c r="A346" s="368" t="s">
        <v>1616</v>
      </c>
      <c r="B346" s="52" t="s">
        <v>1617</v>
      </c>
      <c r="C346" s="60" t="s">
        <v>1204</v>
      </c>
    </row>
    <row r="347" spans="1:3" x14ac:dyDescent="0.25">
      <c r="A347" s="368"/>
      <c r="B347" s="52" t="s">
        <v>1618</v>
      </c>
      <c r="C347" s="60" t="s">
        <v>1233</v>
      </c>
    </row>
    <row r="348" spans="1:3" x14ac:dyDescent="0.25">
      <c r="A348" s="59" t="s">
        <v>1619</v>
      </c>
      <c r="B348" s="52" t="s">
        <v>1620</v>
      </c>
      <c r="C348" s="60" t="s">
        <v>1219</v>
      </c>
    </row>
    <row r="349" spans="1:3" x14ac:dyDescent="0.25">
      <c r="A349" s="368" t="s">
        <v>1621</v>
      </c>
      <c r="B349" s="52" t="s">
        <v>1622</v>
      </c>
      <c r="C349" s="60" t="s">
        <v>1225</v>
      </c>
    </row>
    <row r="350" spans="1:3" x14ac:dyDescent="0.25">
      <c r="A350" s="368"/>
      <c r="B350" s="369" t="s">
        <v>1623</v>
      </c>
      <c r="C350" s="53" t="s">
        <v>1202</v>
      </c>
    </row>
    <row r="351" spans="1:3" x14ac:dyDescent="0.25">
      <c r="A351" s="368"/>
      <c r="B351" s="369"/>
      <c r="C351" s="56" t="s">
        <v>1208</v>
      </c>
    </row>
    <row r="352" spans="1:3" x14ac:dyDescent="0.25">
      <c r="A352" s="368"/>
      <c r="B352" s="369"/>
      <c r="C352" s="55" t="s">
        <v>1204</v>
      </c>
    </row>
    <row r="353" spans="1:3" x14ac:dyDescent="0.25">
      <c r="A353" s="59" t="s">
        <v>1624</v>
      </c>
      <c r="B353" s="52" t="s">
        <v>1625</v>
      </c>
      <c r="C353" s="60" t="s">
        <v>1233</v>
      </c>
    </row>
    <row r="354" spans="1:3" x14ac:dyDescent="0.25">
      <c r="A354" s="59" t="s">
        <v>1626</v>
      </c>
      <c r="B354" s="52" t="s">
        <v>1627</v>
      </c>
      <c r="C354" s="60" t="s">
        <v>1219</v>
      </c>
    </row>
    <row r="355" spans="1:3" x14ac:dyDescent="0.25">
      <c r="A355" s="59" t="s">
        <v>1628</v>
      </c>
      <c r="B355" s="52" t="s">
        <v>1629</v>
      </c>
      <c r="C355" s="60" t="s">
        <v>1229</v>
      </c>
    </row>
    <row r="356" spans="1:3" x14ac:dyDescent="0.25">
      <c r="A356" s="368" t="s">
        <v>1630</v>
      </c>
      <c r="B356" s="52" t="s">
        <v>1631</v>
      </c>
      <c r="C356" s="60" t="s">
        <v>1208</v>
      </c>
    </row>
    <row r="357" spans="1:3" x14ac:dyDescent="0.25">
      <c r="A357" s="368"/>
      <c r="B357" s="61" t="s">
        <v>1632</v>
      </c>
      <c r="C357" s="64" t="s">
        <v>1233</v>
      </c>
    </row>
    <row r="358" spans="1:3" x14ac:dyDescent="0.25">
      <c r="A358" s="368"/>
      <c r="B358" s="369" t="s">
        <v>1633</v>
      </c>
      <c r="C358" s="53" t="s">
        <v>1233</v>
      </c>
    </row>
    <row r="359" spans="1:3" x14ac:dyDescent="0.25">
      <c r="A359" s="368"/>
      <c r="B359" s="369"/>
      <c r="C359" s="55" t="s">
        <v>1225</v>
      </c>
    </row>
    <row r="360" spans="1:3" x14ac:dyDescent="0.25">
      <c r="A360" s="368"/>
      <c r="B360" s="369" t="s">
        <v>1634</v>
      </c>
      <c r="C360" s="53" t="s">
        <v>1246</v>
      </c>
    </row>
    <row r="361" spans="1:3" x14ac:dyDescent="0.25">
      <c r="A361" s="368"/>
      <c r="B361" s="369"/>
      <c r="C361" s="55" t="s">
        <v>1225</v>
      </c>
    </row>
    <row r="362" spans="1:3" x14ac:dyDescent="0.25">
      <c r="A362" s="368" t="s">
        <v>1635</v>
      </c>
      <c r="B362" s="62" t="s">
        <v>1636</v>
      </c>
      <c r="C362" s="67" t="s">
        <v>1202</v>
      </c>
    </row>
    <row r="363" spans="1:3" x14ac:dyDescent="0.25">
      <c r="A363" s="368"/>
      <c r="B363" s="52" t="s">
        <v>1637</v>
      </c>
      <c r="C363" s="60" t="s">
        <v>1230</v>
      </c>
    </row>
    <row r="364" spans="1:3" x14ac:dyDescent="0.25">
      <c r="A364" s="59" t="s">
        <v>1638</v>
      </c>
      <c r="B364" s="52" t="s">
        <v>1639</v>
      </c>
      <c r="C364" s="60" t="s">
        <v>1223</v>
      </c>
    </row>
    <row r="365" spans="1:3" x14ac:dyDescent="0.25">
      <c r="A365" s="368" t="s">
        <v>1640</v>
      </c>
      <c r="B365" s="52" t="s">
        <v>1641</v>
      </c>
      <c r="C365" s="60" t="s">
        <v>1230</v>
      </c>
    </row>
    <row r="366" spans="1:3" x14ac:dyDescent="0.25">
      <c r="A366" s="368"/>
      <c r="B366" s="52" t="s">
        <v>1642</v>
      </c>
      <c r="C366" s="60" t="s">
        <v>1230</v>
      </c>
    </row>
    <row r="367" spans="1:3" x14ac:dyDescent="0.25">
      <c r="A367" s="368" t="s">
        <v>1643</v>
      </c>
      <c r="B367" s="61" t="s">
        <v>1644</v>
      </c>
      <c r="C367" s="64" t="s">
        <v>1233</v>
      </c>
    </row>
    <row r="368" spans="1:3" x14ac:dyDescent="0.25">
      <c r="A368" s="368"/>
      <c r="B368" s="369" t="s">
        <v>1645</v>
      </c>
      <c r="C368" s="53" t="s">
        <v>1204</v>
      </c>
    </row>
    <row r="369" spans="1:3" x14ac:dyDescent="0.25">
      <c r="A369" s="368"/>
      <c r="B369" s="369"/>
      <c r="C369" s="55" t="s">
        <v>1259</v>
      </c>
    </row>
    <row r="370" spans="1:3" x14ac:dyDescent="0.25">
      <c r="A370" s="368" t="s">
        <v>1646</v>
      </c>
      <c r="B370" s="369" t="s">
        <v>1647</v>
      </c>
      <c r="C370" s="53" t="s">
        <v>1246</v>
      </c>
    </row>
    <row r="371" spans="1:3" x14ac:dyDescent="0.25">
      <c r="A371" s="368"/>
      <c r="B371" s="369"/>
      <c r="C371" s="55" t="s">
        <v>1229</v>
      </c>
    </row>
    <row r="372" spans="1:3" ht="27.6" x14ac:dyDescent="0.25">
      <c r="A372" s="368"/>
      <c r="B372" s="52" t="s">
        <v>1648</v>
      </c>
      <c r="C372" s="58" t="s">
        <v>1219</v>
      </c>
    </row>
    <row r="373" spans="1:3" x14ac:dyDescent="0.25">
      <c r="A373" s="368"/>
      <c r="B373" s="369" t="s">
        <v>1649</v>
      </c>
      <c r="C373" s="53" t="s">
        <v>1233</v>
      </c>
    </row>
    <row r="374" spans="1:3" x14ac:dyDescent="0.25">
      <c r="A374" s="368"/>
      <c r="B374" s="369"/>
      <c r="C374" s="55" t="s">
        <v>1262</v>
      </c>
    </row>
    <row r="375" spans="1:3" x14ac:dyDescent="0.25">
      <c r="A375" s="368"/>
      <c r="B375" s="369" t="s">
        <v>1650</v>
      </c>
      <c r="C375" s="53" t="s">
        <v>1233</v>
      </c>
    </row>
    <row r="376" spans="1:3" x14ac:dyDescent="0.25">
      <c r="A376" s="368"/>
      <c r="B376" s="369"/>
      <c r="C376" s="55" t="s">
        <v>1262</v>
      </c>
    </row>
    <row r="377" spans="1:3" x14ac:dyDescent="0.25">
      <c r="A377" s="59" t="s">
        <v>1651</v>
      </c>
      <c r="B377" s="62" t="s">
        <v>1652</v>
      </c>
      <c r="C377" s="60" t="s">
        <v>1259</v>
      </c>
    </row>
    <row r="378" spans="1:3" x14ac:dyDescent="0.25">
      <c r="A378" s="59" t="s">
        <v>1653</v>
      </c>
      <c r="B378" s="52" t="s">
        <v>1654</v>
      </c>
      <c r="C378" s="60" t="s">
        <v>1204</v>
      </c>
    </row>
    <row r="379" spans="1:3" x14ac:dyDescent="0.25">
      <c r="A379" s="59" t="s">
        <v>1655</v>
      </c>
      <c r="B379" s="52" t="s">
        <v>1656</v>
      </c>
      <c r="C379" s="60" t="s">
        <v>1265</v>
      </c>
    </row>
    <row r="380" spans="1:3" x14ac:dyDescent="0.25">
      <c r="A380" s="59" t="s">
        <v>1657</v>
      </c>
      <c r="B380" s="52" t="s">
        <v>1658</v>
      </c>
      <c r="C380" s="60" t="s">
        <v>1204</v>
      </c>
    </row>
    <row r="381" spans="1:3" x14ac:dyDescent="0.25">
      <c r="A381" s="59" t="s">
        <v>1659</v>
      </c>
      <c r="B381" s="61" t="s">
        <v>1659</v>
      </c>
      <c r="C381" s="60" t="s">
        <v>1204</v>
      </c>
    </row>
    <row r="382" spans="1:3" x14ac:dyDescent="0.25">
      <c r="A382" s="368" t="s">
        <v>1660</v>
      </c>
      <c r="B382" s="369" t="s">
        <v>1660</v>
      </c>
      <c r="C382" s="53" t="s">
        <v>1246</v>
      </c>
    </row>
    <row r="383" spans="1:3" x14ac:dyDescent="0.25">
      <c r="A383" s="368"/>
      <c r="B383" s="369"/>
      <c r="C383" s="55" t="s">
        <v>1210</v>
      </c>
    </row>
    <row r="384" spans="1:3" x14ac:dyDescent="0.25">
      <c r="A384" s="368" t="s">
        <v>1181</v>
      </c>
      <c r="B384" s="369" t="s">
        <v>1661</v>
      </c>
      <c r="C384" s="53" t="s">
        <v>1233</v>
      </c>
    </row>
    <row r="385" spans="1:3" x14ac:dyDescent="0.25">
      <c r="A385" s="368"/>
      <c r="B385" s="369"/>
      <c r="C385" s="56" t="s">
        <v>1212</v>
      </c>
    </row>
    <row r="386" spans="1:3" x14ac:dyDescent="0.25">
      <c r="A386" s="368"/>
      <c r="B386" s="369"/>
      <c r="C386" s="55" t="s">
        <v>1259</v>
      </c>
    </row>
    <row r="387" spans="1:3" x14ac:dyDescent="0.25">
      <c r="A387" s="368" t="s">
        <v>1662</v>
      </c>
      <c r="B387" s="369" t="s">
        <v>1663</v>
      </c>
      <c r="C387" s="53" t="s">
        <v>1208</v>
      </c>
    </row>
    <row r="388" spans="1:3" x14ac:dyDescent="0.25">
      <c r="A388" s="368"/>
      <c r="B388" s="369"/>
      <c r="C388" s="55" t="s">
        <v>1204</v>
      </c>
    </row>
    <row r="389" spans="1:3" x14ac:dyDescent="0.25">
      <c r="A389" s="59" t="s">
        <v>1664</v>
      </c>
      <c r="B389" s="63" t="s">
        <v>1665</v>
      </c>
      <c r="C389" s="60" t="s">
        <v>1204</v>
      </c>
    </row>
    <row r="390" spans="1:3" x14ac:dyDescent="0.25">
      <c r="A390" s="368" t="s">
        <v>1666</v>
      </c>
      <c r="B390" s="369" t="s">
        <v>1667</v>
      </c>
      <c r="C390" s="53" t="s">
        <v>1212</v>
      </c>
    </row>
    <row r="391" spans="1:3" x14ac:dyDescent="0.25">
      <c r="A391" s="368"/>
      <c r="B391" s="369"/>
      <c r="C391" s="55" t="s">
        <v>1219</v>
      </c>
    </row>
    <row r="392" spans="1:3" x14ac:dyDescent="0.25">
      <c r="A392" s="59" t="s">
        <v>1668</v>
      </c>
      <c r="B392" s="61" t="s">
        <v>1669</v>
      </c>
      <c r="C392" s="53" t="s">
        <v>1230</v>
      </c>
    </row>
    <row r="393" spans="1:3" x14ac:dyDescent="0.25">
      <c r="A393" s="368" t="s">
        <v>1670</v>
      </c>
      <c r="B393" s="369" t="s">
        <v>1671</v>
      </c>
      <c r="C393" s="53" t="s">
        <v>1210</v>
      </c>
    </row>
    <row r="394" spans="1:3" x14ac:dyDescent="0.25">
      <c r="A394" s="368"/>
      <c r="B394" s="369"/>
      <c r="C394" s="55" t="s">
        <v>1219</v>
      </c>
    </row>
    <row r="395" spans="1:3" x14ac:dyDescent="0.25">
      <c r="A395" s="59" t="s">
        <v>1672</v>
      </c>
      <c r="B395" s="62" t="s">
        <v>1673</v>
      </c>
      <c r="C395" s="60" t="s">
        <v>1202</v>
      </c>
    </row>
    <row r="396" spans="1:3" x14ac:dyDescent="0.25">
      <c r="A396" s="59" t="s">
        <v>1674</v>
      </c>
      <c r="B396" s="61" t="s">
        <v>1675</v>
      </c>
      <c r="C396" s="60" t="s">
        <v>1212</v>
      </c>
    </row>
    <row r="397" spans="1:3" x14ac:dyDescent="0.25">
      <c r="A397" s="368" t="s">
        <v>1676</v>
      </c>
      <c r="B397" s="369" t="s">
        <v>1677</v>
      </c>
      <c r="C397" s="53" t="s">
        <v>1223</v>
      </c>
    </row>
    <row r="398" spans="1:3" x14ac:dyDescent="0.25">
      <c r="A398" s="368"/>
      <c r="B398" s="369"/>
      <c r="C398" s="55" t="s">
        <v>1262</v>
      </c>
    </row>
    <row r="399" spans="1:3" x14ac:dyDescent="0.25">
      <c r="A399" s="368" t="s">
        <v>1678</v>
      </c>
      <c r="B399" s="369" t="s">
        <v>1679</v>
      </c>
      <c r="C399" s="53" t="s">
        <v>1202</v>
      </c>
    </row>
    <row r="400" spans="1:3" x14ac:dyDescent="0.25">
      <c r="A400" s="368"/>
      <c r="B400" s="369"/>
      <c r="C400" s="56" t="s">
        <v>1208</v>
      </c>
    </row>
    <row r="401" spans="1:3" x14ac:dyDescent="0.25">
      <c r="A401" s="368"/>
      <c r="B401" s="369"/>
      <c r="C401" s="55" t="s">
        <v>1204</v>
      </c>
    </row>
    <row r="402" spans="1:3" x14ac:dyDescent="0.25">
      <c r="A402" s="368" t="s">
        <v>1680</v>
      </c>
      <c r="B402" s="369" t="s">
        <v>1681</v>
      </c>
      <c r="C402" s="53" t="s">
        <v>1246</v>
      </c>
    </row>
    <row r="403" spans="1:3" x14ac:dyDescent="0.25">
      <c r="A403" s="368"/>
      <c r="B403" s="369"/>
      <c r="C403" s="55" t="s">
        <v>1207</v>
      </c>
    </row>
    <row r="404" spans="1:3" x14ac:dyDescent="0.25">
      <c r="A404" s="368"/>
      <c r="B404" s="62" t="s">
        <v>1682</v>
      </c>
      <c r="C404" s="60" t="s">
        <v>1225</v>
      </c>
    </row>
    <row r="405" spans="1:3" x14ac:dyDescent="0.25">
      <c r="A405" s="368" t="s">
        <v>1683</v>
      </c>
      <c r="B405" s="52" t="s">
        <v>1684</v>
      </c>
      <c r="C405" s="60" t="s">
        <v>1229</v>
      </c>
    </row>
    <row r="406" spans="1:3" x14ac:dyDescent="0.25">
      <c r="A406" s="368"/>
      <c r="B406" s="61" t="s">
        <v>1685</v>
      </c>
      <c r="C406" s="60" t="s">
        <v>1223</v>
      </c>
    </row>
    <row r="407" spans="1:3" x14ac:dyDescent="0.25">
      <c r="A407" s="368"/>
      <c r="B407" s="369" t="s">
        <v>1686</v>
      </c>
      <c r="C407" s="53" t="s">
        <v>1210</v>
      </c>
    </row>
    <row r="408" spans="1:3" x14ac:dyDescent="0.25">
      <c r="A408" s="368"/>
      <c r="B408" s="369"/>
      <c r="C408" s="55" t="s">
        <v>1219</v>
      </c>
    </row>
    <row r="409" spans="1:3" x14ac:dyDescent="0.25">
      <c r="A409" s="368"/>
      <c r="B409" s="62" t="s">
        <v>1687</v>
      </c>
      <c r="C409" s="60" t="s">
        <v>1262</v>
      </c>
    </row>
    <row r="410" spans="1:3" x14ac:dyDescent="0.25">
      <c r="A410" s="59" t="s">
        <v>1688</v>
      </c>
      <c r="B410" s="61" t="s">
        <v>1689</v>
      </c>
      <c r="C410" s="60" t="s">
        <v>1210</v>
      </c>
    </row>
    <row r="411" spans="1:3" x14ac:dyDescent="0.25">
      <c r="A411" s="368" t="s">
        <v>1690</v>
      </c>
      <c r="B411" s="369" t="s">
        <v>1691</v>
      </c>
      <c r="C411" s="53" t="s">
        <v>1202</v>
      </c>
    </row>
    <row r="412" spans="1:3" x14ac:dyDescent="0.25">
      <c r="A412" s="368"/>
      <c r="B412" s="369"/>
      <c r="C412" s="56" t="s">
        <v>1210</v>
      </c>
    </row>
    <row r="413" spans="1:3" x14ac:dyDescent="0.25">
      <c r="A413" s="368"/>
      <c r="B413" s="369"/>
      <c r="C413" s="55" t="s">
        <v>1262</v>
      </c>
    </row>
    <row r="414" spans="1:3" x14ac:dyDescent="0.25">
      <c r="A414" s="368"/>
      <c r="B414" s="63" t="s">
        <v>1692</v>
      </c>
      <c r="C414" s="60" t="s">
        <v>1210</v>
      </c>
    </row>
    <row r="415" spans="1:3" x14ac:dyDescent="0.25">
      <c r="A415" s="368"/>
      <c r="B415" s="369" t="s">
        <v>1693</v>
      </c>
      <c r="C415" s="53" t="s">
        <v>1210</v>
      </c>
    </row>
    <row r="416" spans="1:3" x14ac:dyDescent="0.25">
      <c r="A416" s="368"/>
      <c r="B416" s="369"/>
      <c r="C416" s="56" t="s">
        <v>1262</v>
      </c>
    </row>
    <row r="417" spans="1:3" x14ac:dyDescent="0.25">
      <c r="A417" s="368"/>
      <c r="B417" s="62" t="s">
        <v>1694</v>
      </c>
      <c r="C417" s="60" t="s">
        <v>1262</v>
      </c>
    </row>
    <row r="418" spans="1:3" x14ac:dyDescent="0.25">
      <c r="A418" s="368"/>
      <c r="B418" s="61" t="s">
        <v>1695</v>
      </c>
      <c r="C418" s="60" t="s">
        <v>1254</v>
      </c>
    </row>
    <row r="419" spans="1:3" x14ac:dyDescent="0.25">
      <c r="A419" s="368"/>
      <c r="B419" s="369" t="s">
        <v>1696</v>
      </c>
      <c r="C419" s="53" t="s">
        <v>1210</v>
      </c>
    </row>
    <row r="420" spans="1:3" x14ac:dyDescent="0.25">
      <c r="A420" s="368"/>
      <c r="B420" s="369"/>
      <c r="C420" s="55" t="s">
        <v>1219</v>
      </c>
    </row>
    <row r="421" spans="1:3" x14ac:dyDescent="0.25">
      <c r="A421" s="368"/>
      <c r="B421" s="369" t="s">
        <v>1697</v>
      </c>
      <c r="C421" s="53" t="s">
        <v>1210</v>
      </c>
    </row>
    <row r="422" spans="1:3" x14ac:dyDescent="0.25">
      <c r="A422" s="368"/>
      <c r="B422" s="369"/>
      <c r="C422" s="55" t="s">
        <v>1212</v>
      </c>
    </row>
    <row r="423" spans="1:3" x14ac:dyDescent="0.25">
      <c r="A423" s="59" t="s">
        <v>1698</v>
      </c>
      <c r="B423" s="62" t="s">
        <v>1699</v>
      </c>
      <c r="C423" s="60" t="s">
        <v>1223</v>
      </c>
    </row>
    <row r="424" spans="1:3" x14ac:dyDescent="0.25">
      <c r="A424" s="59" t="s">
        <v>1700</v>
      </c>
      <c r="B424" s="52" t="s">
        <v>1701</v>
      </c>
      <c r="C424" s="60" t="s">
        <v>1246</v>
      </c>
    </row>
    <row r="425" spans="1:3" x14ac:dyDescent="0.25">
      <c r="A425" s="59" t="s">
        <v>1702</v>
      </c>
      <c r="B425" s="52" t="s">
        <v>1703</v>
      </c>
      <c r="C425" s="60" t="s">
        <v>1265</v>
      </c>
    </row>
    <row r="426" spans="1:3" x14ac:dyDescent="0.25">
      <c r="A426" s="59" t="s">
        <v>1704</v>
      </c>
      <c r="B426" s="52" t="s">
        <v>1705</v>
      </c>
      <c r="C426" s="60" t="s">
        <v>1204</v>
      </c>
    </row>
    <row r="427" spans="1:3" x14ac:dyDescent="0.25">
      <c r="A427" s="59" t="s">
        <v>1706</v>
      </c>
      <c r="B427" s="61" t="s">
        <v>1707</v>
      </c>
      <c r="C427" s="60" t="s">
        <v>1223</v>
      </c>
    </row>
    <row r="428" spans="1:3" x14ac:dyDescent="0.25">
      <c r="A428" s="368" t="s">
        <v>1708</v>
      </c>
      <c r="B428" s="369" t="s">
        <v>1709</v>
      </c>
      <c r="C428" s="53" t="s">
        <v>1208</v>
      </c>
    </row>
    <row r="429" spans="1:3" x14ac:dyDescent="0.25">
      <c r="A429" s="368"/>
      <c r="B429" s="369"/>
      <c r="C429" s="55" t="s">
        <v>1259</v>
      </c>
    </row>
    <row r="430" spans="1:3" x14ac:dyDescent="0.25">
      <c r="A430" s="368"/>
      <c r="B430" s="62" t="s">
        <v>1710</v>
      </c>
      <c r="C430" s="60" t="s">
        <v>1233</v>
      </c>
    </row>
    <row r="431" spans="1:3" x14ac:dyDescent="0.25">
      <c r="A431" s="59" t="s">
        <v>1711</v>
      </c>
      <c r="B431" s="52" t="s">
        <v>1712</v>
      </c>
      <c r="C431" s="60" t="s">
        <v>1223</v>
      </c>
    </row>
    <row r="432" spans="1:3" x14ac:dyDescent="0.25">
      <c r="A432" s="368" t="s">
        <v>1713</v>
      </c>
      <c r="B432" s="71" t="s">
        <v>1714</v>
      </c>
      <c r="C432" s="70" t="s">
        <v>1233</v>
      </c>
    </row>
    <row r="433" spans="1:3" x14ac:dyDescent="0.25">
      <c r="A433" s="368"/>
      <c r="B433" s="52" t="s">
        <v>1715</v>
      </c>
      <c r="C433" s="60" t="s">
        <v>1202</v>
      </c>
    </row>
    <row r="434" spans="1:3" x14ac:dyDescent="0.25">
      <c r="A434" s="59" t="s">
        <v>1716</v>
      </c>
      <c r="B434" s="52" t="s">
        <v>1717</v>
      </c>
      <c r="C434" s="60" t="s">
        <v>1202</v>
      </c>
    </row>
    <row r="435" spans="1:3" x14ac:dyDescent="0.25">
      <c r="A435" s="59" t="s">
        <v>1718</v>
      </c>
      <c r="B435" s="52" t="s">
        <v>1719</v>
      </c>
      <c r="C435" s="60" t="s">
        <v>1233</v>
      </c>
    </row>
    <row r="436" spans="1:3" s="11" customFormat="1" x14ac:dyDescent="0.25">
      <c r="A436" s="47"/>
      <c r="B436" s="47"/>
      <c r="C436" s="47"/>
    </row>
    <row r="437" spans="1:3" s="11" customFormat="1" x14ac:dyDescent="0.25">
      <c r="A437" s="47"/>
      <c r="B437" s="47"/>
      <c r="C437" s="47"/>
    </row>
    <row r="438" spans="1:3" s="11" customFormat="1" x14ac:dyDescent="0.25">
      <c r="A438" s="47"/>
      <c r="B438" s="47"/>
      <c r="C438" s="47"/>
    </row>
    <row r="439" spans="1:3" s="11" customFormat="1" x14ac:dyDescent="0.25">
      <c r="A439" s="47"/>
      <c r="B439" s="47"/>
      <c r="C439" s="47"/>
    </row>
    <row r="440" spans="1:3" s="11" customFormat="1" x14ac:dyDescent="0.25">
      <c r="A440" s="47"/>
      <c r="B440" s="47"/>
      <c r="C440" s="47"/>
    </row>
    <row r="441" spans="1:3" s="11" customFormat="1" x14ac:dyDescent="0.25">
      <c r="A441" s="47"/>
      <c r="B441" s="47"/>
      <c r="C441" s="47"/>
    </row>
    <row r="442" spans="1:3" s="11" customFormat="1" x14ac:dyDescent="0.25">
      <c r="A442" s="47"/>
      <c r="B442" s="47"/>
      <c r="C442" s="47"/>
    </row>
    <row r="443" spans="1:3" s="11" customFormat="1" x14ac:dyDescent="0.25">
      <c r="A443" s="47"/>
      <c r="B443" s="47"/>
      <c r="C443" s="47"/>
    </row>
    <row r="444" spans="1:3" s="11" customFormat="1" x14ac:dyDescent="0.25">
      <c r="A444" s="47"/>
      <c r="B444" s="47"/>
      <c r="C444" s="47"/>
    </row>
    <row r="445" spans="1:3" s="11" customFormat="1" x14ac:dyDescent="0.25">
      <c r="A445" s="47"/>
      <c r="B445" s="47"/>
      <c r="C445" s="47"/>
    </row>
    <row r="446" spans="1:3" s="11" customFormat="1" x14ac:dyDescent="0.25">
      <c r="A446" s="47"/>
      <c r="B446" s="47"/>
      <c r="C446" s="47"/>
    </row>
    <row r="447" spans="1:3" s="11" customFormat="1" x14ac:dyDescent="0.25">
      <c r="A447" s="47"/>
      <c r="B447" s="47"/>
      <c r="C447" s="47"/>
    </row>
    <row r="448" spans="1:3" s="11" customFormat="1" x14ac:dyDescent="0.25">
      <c r="A448" s="47"/>
      <c r="B448" s="47"/>
      <c r="C448" s="47"/>
    </row>
    <row r="449" spans="1:3" s="11" customFormat="1" x14ac:dyDescent="0.25">
      <c r="A449" s="47"/>
      <c r="B449" s="47"/>
      <c r="C449" s="47"/>
    </row>
    <row r="450" spans="1:3" s="11" customFormat="1" x14ac:dyDescent="0.25">
      <c r="A450" s="47"/>
      <c r="B450" s="47"/>
      <c r="C450" s="47"/>
    </row>
    <row r="451" spans="1:3" s="11" customFormat="1" x14ac:dyDescent="0.25">
      <c r="A451" s="47"/>
      <c r="B451" s="47"/>
      <c r="C451" s="47"/>
    </row>
    <row r="452" spans="1:3" s="11" customFormat="1" x14ac:dyDescent="0.25">
      <c r="A452" s="47"/>
      <c r="B452" s="47"/>
      <c r="C452" s="47"/>
    </row>
    <row r="453" spans="1:3" s="11" customFormat="1" x14ac:dyDescent="0.25">
      <c r="A453" s="47"/>
      <c r="B453" s="47"/>
      <c r="C453" s="47"/>
    </row>
    <row r="454" spans="1:3" s="11" customFormat="1" x14ac:dyDescent="0.25">
      <c r="A454" s="47"/>
      <c r="B454" s="47"/>
      <c r="C454" s="47"/>
    </row>
    <row r="455" spans="1:3" s="11" customFormat="1" x14ac:dyDescent="0.25">
      <c r="A455" s="47"/>
      <c r="B455" s="47"/>
      <c r="C455" s="47"/>
    </row>
    <row r="456" spans="1:3" s="11" customFormat="1" x14ac:dyDescent="0.25">
      <c r="A456" s="47"/>
      <c r="B456" s="47"/>
      <c r="C456" s="47"/>
    </row>
    <row r="457" spans="1:3" s="11" customFormat="1" x14ac:dyDescent="0.25">
      <c r="A457" s="47"/>
      <c r="B457" s="47"/>
      <c r="C457" s="47"/>
    </row>
    <row r="458" spans="1:3" s="11" customFormat="1" x14ac:dyDescent="0.25">
      <c r="A458" s="47"/>
      <c r="B458" s="47"/>
      <c r="C458" s="47"/>
    </row>
    <row r="459" spans="1:3" s="11" customFormat="1" x14ac:dyDescent="0.25">
      <c r="A459" s="47"/>
      <c r="B459" s="47"/>
      <c r="C459" s="47"/>
    </row>
    <row r="460" spans="1:3" s="11" customFormat="1" x14ac:dyDescent="0.25">
      <c r="A460" s="47"/>
      <c r="B460" s="47"/>
      <c r="C460" s="47"/>
    </row>
    <row r="461" spans="1:3" s="11" customFormat="1" x14ac:dyDescent="0.25">
      <c r="A461" s="47"/>
      <c r="B461" s="47"/>
      <c r="C461" s="47"/>
    </row>
    <row r="462" spans="1:3" s="11" customFormat="1" x14ac:dyDescent="0.25">
      <c r="A462" s="47"/>
      <c r="B462" s="47"/>
      <c r="C462" s="47"/>
    </row>
    <row r="463" spans="1:3" s="11" customFormat="1" x14ac:dyDescent="0.25">
      <c r="A463" s="47"/>
      <c r="B463" s="47"/>
      <c r="C463" s="47"/>
    </row>
    <row r="464" spans="1:3" s="11" customFormat="1" x14ac:dyDescent="0.25">
      <c r="A464" s="47"/>
      <c r="B464" s="47"/>
      <c r="C464" s="47"/>
    </row>
    <row r="465" spans="1:3" s="11" customFormat="1" x14ac:dyDescent="0.25">
      <c r="A465" s="47"/>
      <c r="B465" s="47"/>
      <c r="C465" s="47"/>
    </row>
    <row r="466" spans="1:3" s="11" customFormat="1" x14ac:dyDescent="0.25">
      <c r="A466" s="47"/>
      <c r="B466" s="47"/>
      <c r="C466" s="47"/>
    </row>
    <row r="467" spans="1:3" s="11" customFormat="1" x14ac:dyDescent="0.25">
      <c r="A467" s="47"/>
      <c r="B467" s="47"/>
      <c r="C467" s="47"/>
    </row>
    <row r="468" spans="1:3" s="11" customFormat="1" x14ac:dyDescent="0.25">
      <c r="A468" s="47"/>
      <c r="B468" s="47"/>
      <c r="C468" s="47"/>
    </row>
    <row r="469" spans="1:3" s="11" customFormat="1" x14ac:dyDescent="0.25">
      <c r="A469" s="47"/>
      <c r="B469" s="47"/>
      <c r="C469" s="47"/>
    </row>
    <row r="470" spans="1:3" s="11" customFormat="1" x14ac:dyDescent="0.25">
      <c r="A470" s="47"/>
      <c r="B470" s="47"/>
      <c r="C470" s="47"/>
    </row>
    <row r="471" spans="1:3" s="11" customFormat="1" x14ac:dyDescent="0.25">
      <c r="A471" s="47"/>
      <c r="B471" s="47"/>
      <c r="C471" s="47"/>
    </row>
    <row r="472" spans="1:3" s="11" customFormat="1" x14ac:dyDescent="0.25">
      <c r="A472" s="47"/>
      <c r="B472" s="47"/>
      <c r="C472" s="47"/>
    </row>
    <row r="473" spans="1:3" s="11" customFormat="1" x14ac:dyDescent="0.25">
      <c r="A473" s="47"/>
      <c r="B473" s="47"/>
      <c r="C473" s="47"/>
    </row>
    <row r="474" spans="1:3" s="11" customFormat="1" x14ac:dyDescent="0.25">
      <c r="A474" s="47"/>
      <c r="B474" s="47"/>
      <c r="C474" s="47"/>
    </row>
    <row r="475" spans="1:3" s="11" customFormat="1" x14ac:dyDescent="0.25">
      <c r="A475" s="47"/>
      <c r="B475" s="47"/>
      <c r="C475" s="47"/>
    </row>
    <row r="476" spans="1:3" s="11" customFormat="1" x14ac:dyDescent="0.25">
      <c r="A476" s="47"/>
      <c r="B476" s="47"/>
      <c r="C476" s="47"/>
    </row>
    <row r="477" spans="1:3" s="11" customFormat="1" x14ac:dyDescent="0.25">
      <c r="A477" s="47"/>
      <c r="B477" s="47"/>
      <c r="C477" s="47"/>
    </row>
    <row r="478" spans="1:3" s="11" customFormat="1" x14ac:dyDescent="0.25">
      <c r="A478" s="47"/>
      <c r="B478" s="47"/>
      <c r="C478" s="47"/>
    </row>
    <row r="479" spans="1:3" s="11" customFormat="1" x14ac:dyDescent="0.25">
      <c r="A479" s="47"/>
      <c r="B479" s="47"/>
      <c r="C479" s="47"/>
    </row>
    <row r="480" spans="1:3" s="11" customFormat="1" x14ac:dyDescent="0.25">
      <c r="A480" s="47"/>
      <c r="B480" s="47"/>
      <c r="C480" s="47"/>
    </row>
    <row r="481" spans="1:3" s="11" customFormat="1" x14ac:dyDescent="0.25">
      <c r="A481" s="47"/>
      <c r="B481" s="47"/>
      <c r="C481" s="47"/>
    </row>
    <row r="482" spans="1:3" s="11" customFormat="1" x14ac:dyDescent="0.25">
      <c r="A482" s="47"/>
      <c r="B482" s="47"/>
      <c r="C482" s="47"/>
    </row>
    <row r="483" spans="1:3" s="11" customFormat="1" x14ac:dyDescent="0.25">
      <c r="A483" s="47"/>
      <c r="B483" s="47"/>
      <c r="C483" s="47"/>
    </row>
    <row r="484" spans="1:3" s="11" customFormat="1" x14ac:dyDescent="0.25">
      <c r="A484" s="47"/>
      <c r="B484" s="47"/>
      <c r="C484" s="47"/>
    </row>
    <row r="485" spans="1:3" s="11" customFormat="1" x14ac:dyDescent="0.25">
      <c r="A485" s="47"/>
      <c r="B485" s="47"/>
      <c r="C485" s="47"/>
    </row>
    <row r="486" spans="1:3" s="11" customFormat="1" x14ac:dyDescent="0.25">
      <c r="A486" s="47"/>
      <c r="B486" s="47"/>
      <c r="C486" s="47"/>
    </row>
    <row r="487" spans="1:3" s="11" customFormat="1" x14ac:dyDescent="0.25">
      <c r="A487" s="47"/>
      <c r="B487" s="47"/>
      <c r="C487" s="47"/>
    </row>
    <row r="488" spans="1:3" s="11" customFormat="1" x14ac:dyDescent="0.25">
      <c r="A488" s="47"/>
      <c r="B488" s="47"/>
      <c r="C488" s="47"/>
    </row>
    <row r="489" spans="1:3" s="11" customFormat="1" x14ac:dyDescent="0.25">
      <c r="A489" s="47"/>
      <c r="B489" s="47"/>
      <c r="C489" s="47"/>
    </row>
    <row r="490" spans="1:3" s="11" customFormat="1" x14ac:dyDescent="0.25">
      <c r="A490" s="47"/>
      <c r="B490" s="47"/>
      <c r="C490" s="47"/>
    </row>
    <row r="491" spans="1:3" s="11" customFormat="1" x14ac:dyDescent="0.25">
      <c r="A491" s="47"/>
      <c r="B491" s="47"/>
      <c r="C491" s="47"/>
    </row>
    <row r="492" spans="1:3" s="11" customFormat="1" x14ac:dyDescent="0.25">
      <c r="A492" s="47"/>
      <c r="B492" s="47"/>
      <c r="C492" s="47"/>
    </row>
    <row r="493" spans="1:3" s="11" customFormat="1" x14ac:dyDescent="0.25">
      <c r="A493" s="47"/>
      <c r="B493" s="47"/>
      <c r="C493" s="47"/>
    </row>
    <row r="494" spans="1:3" s="11" customFormat="1" x14ac:dyDescent="0.25">
      <c r="A494" s="47"/>
      <c r="B494" s="47"/>
      <c r="C494" s="47"/>
    </row>
    <row r="495" spans="1:3" s="11" customFormat="1" x14ac:dyDescent="0.25">
      <c r="A495" s="47"/>
      <c r="B495" s="47"/>
      <c r="C495" s="47"/>
    </row>
    <row r="496" spans="1:3" s="11" customFormat="1" x14ac:dyDescent="0.25">
      <c r="A496" s="47"/>
      <c r="B496" s="47"/>
      <c r="C496" s="47"/>
    </row>
    <row r="497" spans="1:3" s="11" customFormat="1" x14ac:dyDescent="0.25">
      <c r="A497" s="47"/>
      <c r="B497" s="47"/>
      <c r="C497" s="47"/>
    </row>
    <row r="498" spans="1:3" s="11" customFormat="1" x14ac:dyDescent="0.25">
      <c r="A498" s="47"/>
      <c r="B498" s="47"/>
      <c r="C498" s="47"/>
    </row>
    <row r="499" spans="1:3" s="11" customFormat="1" x14ac:dyDescent="0.25">
      <c r="A499" s="47"/>
      <c r="B499" s="47"/>
      <c r="C499" s="47"/>
    </row>
    <row r="500" spans="1:3" s="11" customFormat="1" x14ac:dyDescent="0.25">
      <c r="A500" s="47"/>
      <c r="B500" s="47"/>
      <c r="C500" s="47"/>
    </row>
    <row r="501" spans="1:3" s="11" customFormat="1" x14ac:dyDescent="0.25">
      <c r="A501" s="47"/>
      <c r="B501" s="47"/>
      <c r="C501" s="47"/>
    </row>
    <row r="502" spans="1:3" s="11" customFormat="1" x14ac:dyDescent="0.25">
      <c r="A502" s="47"/>
      <c r="B502" s="47"/>
      <c r="C502" s="47"/>
    </row>
    <row r="503" spans="1:3" s="11" customFormat="1" x14ac:dyDescent="0.25">
      <c r="A503" s="47"/>
      <c r="B503" s="47"/>
      <c r="C503" s="47"/>
    </row>
    <row r="504" spans="1:3" s="11" customFormat="1" x14ac:dyDescent="0.25">
      <c r="A504" s="47"/>
      <c r="B504" s="47"/>
      <c r="C504" s="47"/>
    </row>
    <row r="505" spans="1:3" s="11" customFormat="1" x14ac:dyDescent="0.25">
      <c r="A505" s="47"/>
      <c r="B505" s="47"/>
      <c r="C505" s="47"/>
    </row>
    <row r="506" spans="1:3" s="11" customFormat="1" x14ac:dyDescent="0.25">
      <c r="A506" s="47"/>
      <c r="B506" s="47"/>
      <c r="C506" s="47"/>
    </row>
    <row r="507" spans="1:3" s="11" customFormat="1" x14ac:dyDescent="0.25">
      <c r="A507" s="47"/>
      <c r="B507" s="47"/>
      <c r="C507" s="47"/>
    </row>
    <row r="508" spans="1:3" s="11" customFormat="1" x14ac:dyDescent="0.25">
      <c r="A508" s="47"/>
      <c r="B508" s="47"/>
      <c r="C508" s="47"/>
    </row>
    <row r="509" spans="1:3" s="11" customFormat="1" x14ac:dyDescent="0.25">
      <c r="A509" s="47"/>
      <c r="B509" s="47"/>
      <c r="C509" s="47"/>
    </row>
    <row r="510" spans="1:3" s="11" customFormat="1" x14ac:dyDescent="0.25">
      <c r="A510" s="47"/>
      <c r="B510" s="47"/>
      <c r="C510" s="47"/>
    </row>
    <row r="511" spans="1:3" s="11" customFormat="1" x14ac:dyDescent="0.25">
      <c r="A511" s="47"/>
      <c r="B511" s="47"/>
      <c r="C511" s="47"/>
    </row>
    <row r="512" spans="1:3" s="11" customFormat="1" x14ac:dyDescent="0.25">
      <c r="A512" s="47"/>
      <c r="B512" s="47"/>
      <c r="C512" s="47"/>
    </row>
    <row r="513" spans="1:3" s="11" customFormat="1" x14ac:dyDescent="0.25">
      <c r="A513" s="47"/>
      <c r="B513" s="47"/>
      <c r="C513" s="47"/>
    </row>
    <row r="514" spans="1:3" s="11" customFormat="1" x14ac:dyDescent="0.25">
      <c r="A514" s="47"/>
      <c r="B514" s="47"/>
      <c r="C514" s="47"/>
    </row>
    <row r="515" spans="1:3" s="11" customFormat="1" x14ac:dyDescent="0.25">
      <c r="A515" s="47"/>
      <c r="B515" s="47"/>
      <c r="C515" s="47"/>
    </row>
    <row r="516" spans="1:3" s="11" customFormat="1" x14ac:dyDescent="0.25">
      <c r="A516" s="47"/>
      <c r="B516" s="47"/>
      <c r="C516" s="47"/>
    </row>
    <row r="517" spans="1:3" s="11" customFormat="1" x14ac:dyDescent="0.25">
      <c r="A517" s="47"/>
      <c r="B517" s="47"/>
      <c r="C517" s="47"/>
    </row>
    <row r="518" spans="1:3" s="11" customFormat="1" x14ac:dyDescent="0.25">
      <c r="A518" s="47"/>
      <c r="B518" s="47"/>
      <c r="C518" s="47"/>
    </row>
    <row r="519" spans="1:3" s="11" customFormat="1" x14ac:dyDescent="0.25">
      <c r="A519" s="47"/>
      <c r="B519" s="47"/>
      <c r="C519" s="47"/>
    </row>
    <row r="520" spans="1:3" s="11" customFormat="1" x14ac:dyDescent="0.25">
      <c r="A520" s="47"/>
      <c r="B520" s="47"/>
      <c r="C520" s="47"/>
    </row>
    <row r="521" spans="1:3" s="11" customFormat="1" x14ac:dyDescent="0.25">
      <c r="A521" s="47"/>
      <c r="B521" s="47"/>
      <c r="C521" s="47"/>
    </row>
    <row r="522" spans="1:3" s="11" customFormat="1" x14ac:dyDescent="0.25">
      <c r="A522" s="47"/>
      <c r="B522" s="47"/>
      <c r="C522" s="47"/>
    </row>
    <row r="523" spans="1:3" s="11" customFormat="1" x14ac:dyDescent="0.25">
      <c r="A523" s="47"/>
      <c r="B523" s="47"/>
      <c r="C523" s="47"/>
    </row>
    <row r="524" spans="1:3" s="11" customFormat="1" x14ac:dyDescent="0.25">
      <c r="A524" s="47"/>
      <c r="B524" s="47"/>
      <c r="C524" s="47"/>
    </row>
    <row r="525" spans="1:3" s="11" customFormat="1" x14ac:dyDescent="0.25">
      <c r="A525" s="47"/>
      <c r="B525" s="47"/>
      <c r="C525" s="47"/>
    </row>
    <row r="526" spans="1:3" s="11" customFormat="1" x14ac:dyDescent="0.25">
      <c r="A526" s="47"/>
      <c r="B526" s="47"/>
      <c r="C526" s="47"/>
    </row>
    <row r="527" spans="1:3" s="11" customFormat="1" x14ac:dyDescent="0.25">
      <c r="A527" s="47"/>
      <c r="B527" s="47"/>
      <c r="C527" s="47"/>
    </row>
    <row r="528" spans="1:3" s="11" customFormat="1" x14ac:dyDescent="0.25">
      <c r="A528" s="47"/>
      <c r="B528" s="47"/>
      <c r="C528" s="47"/>
    </row>
    <row r="529" spans="1:3" s="11" customFormat="1" x14ac:dyDescent="0.25">
      <c r="A529" s="47"/>
      <c r="B529" s="47"/>
      <c r="C529" s="47"/>
    </row>
    <row r="530" spans="1:3" s="11" customFormat="1" x14ac:dyDescent="0.25">
      <c r="A530" s="47"/>
      <c r="B530" s="47"/>
      <c r="C530" s="47"/>
    </row>
    <row r="531" spans="1:3" s="11" customFormat="1" x14ac:dyDescent="0.25">
      <c r="A531" s="47"/>
      <c r="B531" s="47"/>
      <c r="C531" s="47"/>
    </row>
    <row r="532" spans="1:3" s="11" customFormat="1" x14ac:dyDescent="0.25">
      <c r="A532" s="47"/>
      <c r="B532" s="47"/>
      <c r="C532" s="47"/>
    </row>
    <row r="533" spans="1:3" s="11" customFormat="1" x14ac:dyDescent="0.25">
      <c r="A533" s="47"/>
      <c r="B533" s="47"/>
      <c r="C533" s="47"/>
    </row>
    <row r="534" spans="1:3" s="11" customFormat="1" x14ac:dyDescent="0.25">
      <c r="A534" s="47"/>
      <c r="B534" s="47"/>
      <c r="C534" s="47"/>
    </row>
    <row r="535" spans="1:3" s="11" customFormat="1" x14ac:dyDescent="0.25">
      <c r="A535" s="47"/>
      <c r="B535" s="47"/>
      <c r="C535" s="47"/>
    </row>
    <row r="536" spans="1:3" s="11" customFormat="1" x14ac:dyDescent="0.25">
      <c r="A536" s="47"/>
      <c r="B536" s="47"/>
      <c r="C536" s="47"/>
    </row>
    <row r="537" spans="1:3" s="11" customFormat="1" x14ac:dyDescent="0.25">
      <c r="A537" s="47"/>
      <c r="B537" s="47"/>
      <c r="C537" s="47"/>
    </row>
    <row r="538" spans="1:3" s="11" customFormat="1" x14ac:dyDescent="0.25">
      <c r="A538" s="47"/>
      <c r="B538" s="47"/>
      <c r="C538" s="47"/>
    </row>
    <row r="539" spans="1:3" s="11" customFormat="1" x14ac:dyDescent="0.25">
      <c r="A539" s="47"/>
      <c r="B539" s="47"/>
      <c r="C539" s="47"/>
    </row>
    <row r="540" spans="1:3" s="11" customFormat="1" x14ac:dyDescent="0.25">
      <c r="A540" s="47"/>
      <c r="B540" s="47"/>
      <c r="C540" s="47"/>
    </row>
    <row r="541" spans="1:3" s="11" customFormat="1" x14ac:dyDescent="0.25">
      <c r="A541" s="47"/>
      <c r="B541" s="47"/>
      <c r="C541" s="47"/>
    </row>
    <row r="542" spans="1:3" s="11" customFormat="1" x14ac:dyDescent="0.25">
      <c r="A542" s="47"/>
      <c r="B542" s="47"/>
      <c r="C542" s="47"/>
    </row>
    <row r="543" spans="1:3" s="11" customFormat="1" x14ac:dyDescent="0.25">
      <c r="A543" s="47"/>
      <c r="B543" s="47"/>
      <c r="C543" s="47"/>
    </row>
    <row r="544" spans="1:3" s="11" customFormat="1" x14ac:dyDescent="0.25">
      <c r="A544" s="47"/>
      <c r="B544" s="47"/>
      <c r="C544" s="47"/>
    </row>
    <row r="545" spans="1:3" s="11" customFormat="1" x14ac:dyDescent="0.25">
      <c r="A545" s="47"/>
      <c r="B545" s="47"/>
      <c r="C545" s="47"/>
    </row>
    <row r="546" spans="1:3" s="11" customFormat="1" x14ac:dyDescent="0.25">
      <c r="A546" s="47"/>
      <c r="B546" s="47"/>
      <c r="C546" s="47"/>
    </row>
    <row r="547" spans="1:3" s="11" customFormat="1" x14ac:dyDescent="0.25">
      <c r="A547" s="47"/>
      <c r="B547" s="47"/>
      <c r="C547" s="47"/>
    </row>
    <row r="548" spans="1:3" s="11" customFormat="1" x14ac:dyDescent="0.25">
      <c r="A548" s="47"/>
      <c r="B548" s="47"/>
      <c r="C548" s="47"/>
    </row>
    <row r="549" spans="1:3" s="11" customFormat="1" x14ac:dyDescent="0.25">
      <c r="A549" s="47"/>
      <c r="B549" s="47"/>
      <c r="C549" s="47"/>
    </row>
    <row r="550" spans="1:3" s="11" customFormat="1" x14ac:dyDescent="0.25">
      <c r="A550" s="47"/>
      <c r="B550" s="47"/>
      <c r="C550" s="47"/>
    </row>
    <row r="551" spans="1:3" s="11" customFormat="1" x14ac:dyDescent="0.25">
      <c r="A551" s="47"/>
      <c r="B551" s="47"/>
      <c r="C551" s="47"/>
    </row>
    <row r="552" spans="1:3" s="11" customFormat="1" x14ac:dyDescent="0.25">
      <c r="A552" s="47"/>
      <c r="B552" s="47"/>
      <c r="C552" s="47"/>
    </row>
    <row r="553" spans="1:3" s="11" customFormat="1" x14ac:dyDescent="0.25">
      <c r="A553" s="47"/>
      <c r="B553" s="47"/>
      <c r="C553" s="47"/>
    </row>
    <row r="554" spans="1:3" s="11" customFormat="1" x14ac:dyDescent="0.25">
      <c r="A554" s="47"/>
      <c r="B554" s="47"/>
      <c r="C554" s="47"/>
    </row>
    <row r="555" spans="1:3" s="11" customFormat="1" x14ac:dyDescent="0.25">
      <c r="A555" s="47"/>
      <c r="B555" s="47"/>
      <c r="C555" s="47"/>
    </row>
    <row r="556" spans="1:3" s="11" customFormat="1" x14ac:dyDescent="0.25">
      <c r="A556" s="47"/>
      <c r="B556" s="47"/>
      <c r="C556" s="47"/>
    </row>
    <row r="557" spans="1:3" s="11" customFormat="1" x14ac:dyDescent="0.25">
      <c r="A557" s="47"/>
      <c r="B557" s="47"/>
      <c r="C557" s="47"/>
    </row>
    <row r="558" spans="1:3" s="11" customFormat="1" x14ac:dyDescent="0.25">
      <c r="A558" s="47"/>
      <c r="B558" s="47"/>
      <c r="C558" s="47"/>
    </row>
    <row r="559" spans="1:3" s="11" customFormat="1" x14ac:dyDescent="0.25">
      <c r="A559" s="47"/>
      <c r="B559" s="47"/>
      <c r="C559" s="47"/>
    </row>
    <row r="560" spans="1:3" s="11" customFormat="1" x14ac:dyDescent="0.25">
      <c r="A560" s="47"/>
      <c r="B560" s="47"/>
      <c r="C560" s="47"/>
    </row>
    <row r="561" spans="1:3" s="11" customFormat="1" x14ac:dyDescent="0.25">
      <c r="A561" s="47"/>
      <c r="B561" s="47"/>
      <c r="C561" s="47"/>
    </row>
    <row r="562" spans="1:3" s="11" customFormat="1" x14ac:dyDescent="0.25">
      <c r="A562" s="47"/>
      <c r="B562" s="47"/>
      <c r="C562" s="47"/>
    </row>
    <row r="563" spans="1:3" s="11" customFormat="1" x14ac:dyDescent="0.25">
      <c r="A563" s="47"/>
      <c r="B563" s="47"/>
      <c r="C563" s="47"/>
    </row>
    <row r="564" spans="1:3" s="11" customFormat="1" x14ac:dyDescent="0.25">
      <c r="A564" s="47"/>
      <c r="B564" s="47"/>
      <c r="C564" s="47"/>
    </row>
    <row r="565" spans="1:3" s="11" customFormat="1" x14ac:dyDescent="0.25">
      <c r="A565" s="47"/>
      <c r="B565" s="47"/>
      <c r="C565" s="47"/>
    </row>
    <row r="566" spans="1:3" s="11" customFormat="1" x14ac:dyDescent="0.25">
      <c r="A566" s="47"/>
      <c r="B566" s="47"/>
      <c r="C566" s="47"/>
    </row>
    <row r="567" spans="1:3" s="11" customFormat="1" x14ac:dyDescent="0.25">
      <c r="A567" s="47"/>
      <c r="B567" s="47"/>
      <c r="C567" s="47"/>
    </row>
    <row r="568" spans="1:3" s="11" customFormat="1" x14ac:dyDescent="0.25">
      <c r="A568" s="47"/>
      <c r="B568" s="47"/>
      <c r="C568" s="47"/>
    </row>
    <row r="569" spans="1:3" s="11" customFormat="1" x14ac:dyDescent="0.25">
      <c r="A569" s="47"/>
      <c r="B569" s="47"/>
      <c r="C569" s="47"/>
    </row>
    <row r="570" spans="1:3" s="11" customFormat="1" x14ac:dyDescent="0.25">
      <c r="A570" s="47"/>
      <c r="B570" s="47"/>
      <c r="C570" s="47"/>
    </row>
    <row r="571" spans="1:3" s="11" customFormat="1" x14ac:dyDescent="0.25">
      <c r="A571" s="47"/>
      <c r="B571" s="47"/>
      <c r="C571" s="47"/>
    </row>
    <row r="572" spans="1:3" s="11" customFormat="1" x14ac:dyDescent="0.25">
      <c r="A572" s="47"/>
      <c r="B572" s="47"/>
      <c r="C572" s="47"/>
    </row>
    <row r="573" spans="1:3" s="11" customFormat="1" x14ac:dyDescent="0.25">
      <c r="A573" s="47"/>
      <c r="B573" s="47"/>
      <c r="C573" s="47"/>
    </row>
    <row r="574" spans="1:3" s="11" customFormat="1" x14ac:dyDescent="0.25">
      <c r="A574" s="47"/>
      <c r="B574" s="47"/>
      <c r="C574" s="47"/>
    </row>
    <row r="575" spans="1:3" s="11" customFormat="1" x14ac:dyDescent="0.25">
      <c r="A575" s="47"/>
      <c r="B575" s="47"/>
      <c r="C575" s="47"/>
    </row>
    <row r="576" spans="1:3" s="11" customFormat="1" x14ac:dyDescent="0.25">
      <c r="A576" s="47"/>
      <c r="B576" s="47"/>
      <c r="C576" s="47"/>
    </row>
    <row r="577" spans="1:3" s="11" customFormat="1" x14ac:dyDescent="0.25">
      <c r="A577" s="47"/>
      <c r="B577" s="47"/>
      <c r="C577" s="47"/>
    </row>
    <row r="578" spans="1:3" s="11" customFormat="1" x14ac:dyDescent="0.25">
      <c r="A578" s="47"/>
      <c r="B578" s="47"/>
      <c r="C578" s="47"/>
    </row>
    <row r="579" spans="1:3" s="11" customFormat="1" x14ac:dyDescent="0.25">
      <c r="A579" s="47"/>
      <c r="B579" s="47"/>
      <c r="C579" s="47"/>
    </row>
    <row r="580" spans="1:3" s="11" customFormat="1" x14ac:dyDescent="0.25">
      <c r="A580" s="47"/>
      <c r="B580" s="47"/>
      <c r="C580" s="47"/>
    </row>
    <row r="581" spans="1:3" s="11" customFormat="1" x14ac:dyDescent="0.25">
      <c r="A581" s="47"/>
      <c r="B581" s="47"/>
      <c r="C581" s="47"/>
    </row>
    <row r="582" spans="1:3" s="11" customFormat="1" x14ac:dyDescent="0.25">
      <c r="A582" s="47"/>
      <c r="B582" s="47"/>
      <c r="C582" s="47"/>
    </row>
    <row r="583" spans="1:3" s="11" customFormat="1" x14ac:dyDescent="0.25">
      <c r="A583" s="47"/>
      <c r="B583" s="47"/>
      <c r="C583" s="47"/>
    </row>
    <row r="584" spans="1:3" s="11" customFormat="1" x14ac:dyDescent="0.25">
      <c r="A584" s="47"/>
      <c r="B584" s="47"/>
      <c r="C584" s="47"/>
    </row>
    <row r="585" spans="1:3" s="11" customFormat="1" x14ac:dyDescent="0.25">
      <c r="A585" s="47"/>
      <c r="B585" s="47"/>
      <c r="C585" s="47"/>
    </row>
    <row r="586" spans="1:3" s="11" customFormat="1" x14ac:dyDescent="0.25">
      <c r="A586" s="47"/>
      <c r="B586" s="47"/>
      <c r="C586" s="47"/>
    </row>
    <row r="587" spans="1:3" s="11" customFormat="1" x14ac:dyDescent="0.25">
      <c r="A587" s="47"/>
      <c r="B587" s="47"/>
      <c r="C587" s="47"/>
    </row>
    <row r="588" spans="1:3" s="11" customFormat="1" x14ac:dyDescent="0.25">
      <c r="A588" s="47"/>
      <c r="B588" s="47"/>
      <c r="C588" s="47"/>
    </row>
    <row r="589" spans="1:3" s="11" customFormat="1" x14ac:dyDescent="0.25">
      <c r="A589" s="47"/>
      <c r="B589" s="47"/>
      <c r="C589" s="47"/>
    </row>
    <row r="590" spans="1:3" s="11" customFormat="1" x14ac:dyDescent="0.25">
      <c r="A590" s="47"/>
      <c r="B590" s="47"/>
      <c r="C590" s="47"/>
    </row>
    <row r="591" spans="1:3" s="11" customFormat="1" x14ac:dyDescent="0.25">
      <c r="A591" s="47"/>
      <c r="B591" s="47"/>
      <c r="C591" s="47"/>
    </row>
    <row r="592" spans="1:3" s="11" customFormat="1" x14ac:dyDescent="0.25">
      <c r="A592" s="47"/>
      <c r="B592" s="47"/>
      <c r="C592" s="47"/>
    </row>
    <row r="593" spans="1:3" s="11" customFormat="1" x14ac:dyDescent="0.25">
      <c r="A593" s="47"/>
      <c r="B593" s="47"/>
      <c r="C593" s="47"/>
    </row>
    <row r="594" spans="1:3" s="11" customFormat="1" x14ac:dyDescent="0.25">
      <c r="A594" s="47"/>
      <c r="B594" s="47"/>
      <c r="C594" s="47"/>
    </row>
    <row r="595" spans="1:3" s="11" customFormat="1" x14ac:dyDescent="0.25">
      <c r="A595" s="47"/>
      <c r="B595" s="47"/>
      <c r="C595" s="47"/>
    </row>
    <row r="596" spans="1:3" s="11" customFormat="1" x14ac:dyDescent="0.25">
      <c r="A596" s="47"/>
      <c r="B596" s="47"/>
      <c r="C596" s="47"/>
    </row>
    <row r="597" spans="1:3" s="11" customFormat="1" x14ac:dyDescent="0.25">
      <c r="A597" s="47"/>
      <c r="B597" s="47"/>
      <c r="C597" s="47"/>
    </row>
    <row r="598" spans="1:3" s="11" customFormat="1" x14ac:dyDescent="0.25">
      <c r="A598" s="47"/>
      <c r="B598" s="47"/>
      <c r="C598" s="47"/>
    </row>
    <row r="599" spans="1:3" s="11" customFormat="1" x14ac:dyDescent="0.25">
      <c r="A599" s="47"/>
      <c r="B599" s="47"/>
      <c r="C599" s="47"/>
    </row>
    <row r="600" spans="1:3" s="11" customFormat="1" x14ac:dyDescent="0.25">
      <c r="A600" s="47"/>
      <c r="B600" s="47"/>
      <c r="C600" s="47"/>
    </row>
    <row r="601" spans="1:3" s="11" customFormat="1" x14ac:dyDescent="0.25">
      <c r="A601" s="47"/>
      <c r="B601" s="47"/>
      <c r="C601" s="47"/>
    </row>
    <row r="602" spans="1:3" s="11" customFormat="1" x14ac:dyDescent="0.25">
      <c r="A602" s="47"/>
      <c r="B602" s="47"/>
      <c r="C602" s="47"/>
    </row>
    <row r="603" spans="1:3" s="11" customFormat="1" x14ac:dyDescent="0.25">
      <c r="A603" s="47"/>
      <c r="B603" s="47"/>
      <c r="C603" s="47"/>
    </row>
    <row r="604" spans="1:3" s="11" customFormat="1" x14ac:dyDescent="0.25">
      <c r="A604" s="47"/>
      <c r="B604" s="47"/>
      <c r="C604" s="47"/>
    </row>
    <row r="605" spans="1:3" s="11" customFormat="1" x14ac:dyDescent="0.25">
      <c r="A605" s="47"/>
      <c r="B605" s="47"/>
      <c r="C605" s="47"/>
    </row>
    <row r="606" spans="1:3" s="11" customFormat="1" x14ac:dyDescent="0.25">
      <c r="A606" s="47"/>
      <c r="B606" s="47"/>
      <c r="C606" s="47"/>
    </row>
    <row r="607" spans="1:3" s="11" customFormat="1" x14ac:dyDescent="0.25">
      <c r="A607" s="47"/>
      <c r="B607" s="47"/>
      <c r="C607" s="47"/>
    </row>
    <row r="608" spans="1:3" s="11" customFormat="1" x14ac:dyDescent="0.25">
      <c r="A608" s="47"/>
      <c r="B608" s="47"/>
      <c r="C608" s="47"/>
    </row>
    <row r="609" spans="1:3" s="11" customFormat="1" x14ac:dyDescent="0.25">
      <c r="A609" s="47"/>
      <c r="B609" s="47"/>
      <c r="C609" s="47"/>
    </row>
    <row r="610" spans="1:3" s="11" customFormat="1" x14ac:dyDescent="0.25">
      <c r="A610" s="47"/>
      <c r="B610" s="47"/>
      <c r="C610" s="47"/>
    </row>
    <row r="611" spans="1:3" s="11" customFormat="1" x14ac:dyDescent="0.25">
      <c r="A611" s="47"/>
      <c r="B611" s="47"/>
      <c r="C611" s="47"/>
    </row>
    <row r="612" spans="1:3" s="11" customFormat="1" x14ac:dyDescent="0.25">
      <c r="A612" s="47"/>
      <c r="B612" s="47"/>
      <c r="C612" s="47"/>
    </row>
    <row r="613" spans="1:3" s="11" customFormat="1" x14ac:dyDescent="0.25">
      <c r="A613" s="47"/>
      <c r="B613" s="47"/>
      <c r="C613" s="47"/>
    </row>
    <row r="614" spans="1:3" s="11" customFormat="1" x14ac:dyDescent="0.25">
      <c r="A614" s="47"/>
      <c r="B614" s="47"/>
      <c r="C614" s="47"/>
    </row>
    <row r="615" spans="1:3" s="11" customFormat="1" x14ac:dyDescent="0.25">
      <c r="A615" s="47"/>
      <c r="B615" s="47"/>
      <c r="C615" s="47"/>
    </row>
    <row r="616" spans="1:3" s="11" customFormat="1" x14ac:dyDescent="0.25">
      <c r="A616" s="47"/>
      <c r="B616" s="47"/>
      <c r="C616" s="47"/>
    </row>
    <row r="617" spans="1:3" s="11" customFormat="1" x14ac:dyDescent="0.25">
      <c r="A617" s="47"/>
      <c r="B617" s="47"/>
      <c r="C617" s="47"/>
    </row>
    <row r="618" spans="1:3" s="11" customFormat="1" x14ac:dyDescent="0.25">
      <c r="A618" s="47"/>
      <c r="B618" s="47"/>
      <c r="C618" s="47"/>
    </row>
    <row r="619" spans="1:3" s="11" customFormat="1" x14ac:dyDescent="0.25">
      <c r="A619" s="47"/>
      <c r="B619" s="47"/>
      <c r="C619" s="47"/>
    </row>
    <row r="620" spans="1:3" s="11" customFormat="1" x14ac:dyDescent="0.25">
      <c r="A620" s="47"/>
      <c r="B620" s="47"/>
      <c r="C620" s="47"/>
    </row>
    <row r="621" spans="1:3" s="11" customFormat="1" x14ac:dyDescent="0.25">
      <c r="A621" s="47"/>
      <c r="B621" s="47"/>
      <c r="C621" s="47"/>
    </row>
    <row r="622" spans="1:3" s="11" customFormat="1" x14ac:dyDescent="0.25">
      <c r="A622" s="47"/>
      <c r="B622" s="47"/>
      <c r="C622" s="47"/>
    </row>
    <row r="623" spans="1:3" s="11" customFormat="1" x14ac:dyDescent="0.25">
      <c r="A623" s="47"/>
      <c r="B623" s="47"/>
      <c r="C623" s="47"/>
    </row>
    <row r="624" spans="1:3" s="11" customFormat="1" x14ac:dyDescent="0.25">
      <c r="A624" s="47"/>
      <c r="B624" s="47"/>
      <c r="C624" s="47"/>
    </row>
    <row r="625" spans="1:3" s="11" customFormat="1" x14ac:dyDescent="0.25">
      <c r="A625" s="47"/>
      <c r="B625" s="47"/>
      <c r="C625" s="47"/>
    </row>
    <row r="626" spans="1:3" s="11" customFormat="1" x14ac:dyDescent="0.25">
      <c r="A626" s="47"/>
      <c r="B626" s="47"/>
      <c r="C626" s="47"/>
    </row>
    <row r="627" spans="1:3" s="11" customFormat="1" x14ac:dyDescent="0.25">
      <c r="A627" s="47"/>
      <c r="B627" s="47"/>
      <c r="C627" s="47"/>
    </row>
    <row r="628" spans="1:3" s="11" customFormat="1" x14ac:dyDescent="0.25">
      <c r="A628" s="47"/>
      <c r="B628" s="47"/>
      <c r="C628" s="47"/>
    </row>
    <row r="629" spans="1:3" s="11" customFormat="1" x14ac:dyDescent="0.25">
      <c r="A629" s="47"/>
      <c r="B629" s="47"/>
      <c r="C629" s="47"/>
    </row>
    <row r="630" spans="1:3" s="11" customFormat="1" x14ac:dyDescent="0.25">
      <c r="A630" s="47"/>
      <c r="B630" s="47"/>
      <c r="C630" s="47"/>
    </row>
    <row r="631" spans="1:3" s="11" customFormat="1" x14ac:dyDescent="0.25">
      <c r="A631" s="47"/>
      <c r="B631" s="47"/>
      <c r="C631" s="47"/>
    </row>
    <row r="632" spans="1:3" s="11" customFormat="1" x14ac:dyDescent="0.25">
      <c r="A632" s="47"/>
      <c r="B632" s="47"/>
      <c r="C632" s="47"/>
    </row>
    <row r="633" spans="1:3" s="11" customFormat="1" x14ac:dyDescent="0.25">
      <c r="A633" s="47"/>
      <c r="B633" s="47"/>
      <c r="C633" s="47"/>
    </row>
    <row r="634" spans="1:3" s="11" customFormat="1" x14ac:dyDescent="0.25">
      <c r="A634" s="47"/>
      <c r="B634" s="47"/>
      <c r="C634" s="47"/>
    </row>
    <row r="635" spans="1:3" s="11" customFormat="1" x14ac:dyDescent="0.25">
      <c r="A635" s="47"/>
      <c r="B635" s="47"/>
      <c r="C635" s="47"/>
    </row>
    <row r="636" spans="1:3" s="11" customFormat="1" x14ac:dyDescent="0.25">
      <c r="A636" s="47"/>
      <c r="B636" s="47"/>
      <c r="C636" s="47"/>
    </row>
    <row r="637" spans="1:3" s="11" customFormat="1" x14ac:dyDescent="0.25">
      <c r="A637" s="47"/>
      <c r="B637" s="47"/>
      <c r="C637" s="47"/>
    </row>
    <row r="638" spans="1:3" s="11" customFormat="1" x14ac:dyDescent="0.25">
      <c r="A638" s="47"/>
      <c r="B638" s="47"/>
      <c r="C638" s="47"/>
    </row>
    <row r="639" spans="1:3" s="11" customFormat="1" x14ac:dyDescent="0.25">
      <c r="A639" s="47"/>
      <c r="B639" s="47"/>
      <c r="C639" s="47"/>
    </row>
    <row r="640" spans="1:3" s="11" customFormat="1" x14ac:dyDescent="0.25">
      <c r="A640" s="47"/>
      <c r="B640" s="47"/>
      <c r="C640" s="47"/>
    </row>
    <row r="641" spans="1:3" s="11" customFormat="1" x14ac:dyDescent="0.25">
      <c r="A641" s="47"/>
      <c r="B641" s="47"/>
      <c r="C641" s="47"/>
    </row>
    <row r="642" spans="1:3" s="11" customFormat="1" x14ac:dyDescent="0.25">
      <c r="A642" s="47"/>
      <c r="B642" s="47"/>
      <c r="C642" s="47"/>
    </row>
    <row r="643" spans="1:3" s="11" customFormat="1" x14ac:dyDescent="0.25">
      <c r="A643" s="47"/>
      <c r="B643" s="47"/>
      <c r="C643" s="47"/>
    </row>
    <row r="644" spans="1:3" s="11" customFormat="1" x14ac:dyDescent="0.25">
      <c r="A644" s="47"/>
      <c r="B644" s="47"/>
      <c r="C644" s="47"/>
    </row>
    <row r="645" spans="1:3" s="11" customFormat="1" x14ac:dyDescent="0.25">
      <c r="A645" s="47"/>
      <c r="B645" s="47"/>
      <c r="C645" s="47"/>
    </row>
    <row r="646" spans="1:3" s="11" customFormat="1" x14ac:dyDescent="0.25">
      <c r="A646" s="47"/>
      <c r="B646" s="47"/>
      <c r="C646" s="47"/>
    </row>
    <row r="647" spans="1:3" s="11" customFormat="1" x14ac:dyDescent="0.25">
      <c r="A647" s="47"/>
      <c r="B647" s="47"/>
      <c r="C647" s="47"/>
    </row>
    <row r="648" spans="1:3" s="11" customFormat="1" x14ac:dyDescent="0.25">
      <c r="A648" s="47"/>
      <c r="B648" s="47"/>
      <c r="C648" s="47"/>
    </row>
    <row r="649" spans="1:3" s="11" customFormat="1" x14ac:dyDescent="0.25">
      <c r="A649" s="47"/>
      <c r="B649" s="47"/>
      <c r="C649" s="47"/>
    </row>
    <row r="650" spans="1:3" s="11" customFormat="1" x14ac:dyDescent="0.25">
      <c r="A650" s="47"/>
      <c r="B650" s="47"/>
      <c r="C650" s="47"/>
    </row>
    <row r="651" spans="1:3" s="11" customFormat="1" x14ac:dyDescent="0.25">
      <c r="A651" s="47"/>
      <c r="B651" s="47"/>
      <c r="C651" s="47"/>
    </row>
    <row r="652" spans="1:3" s="11" customFormat="1" x14ac:dyDescent="0.25">
      <c r="A652" s="47"/>
      <c r="B652" s="47"/>
      <c r="C652" s="47"/>
    </row>
    <row r="653" spans="1:3" s="11" customFormat="1" x14ac:dyDescent="0.25">
      <c r="A653" s="47"/>
      <c r="B653" s="47"/>
      <c r="C653" s="47"/>
    </row>
    <row r="654" spans="1:3" s="11" customFormat="1" x14ac:dyDescent="0.25">
      <c r="A654" s="47"/>
      <c r="B654" s="47"/>
      <c r="C654" s="47"/>
    </row>
    <row r="655" spans="1:3" s="11" customFormat="1" x14ac:dyDescent="0.25">
      <c r="A655" s="47"/>
      <c r="B655" s="47"/>
      <c r="C655" s="47"/>
    </row>
    <row r="656" spans="1:3" s="11" customFormat="1" x14ac:dyDescent="0.25">
      <c r="A656" s="47"/>
      <c r="B656" s="47"/>
      <c r="C656" s="47"/>
    </row>
    <row r="657" spans="1:3" s="11" customFormat="1" x14ac:dyDescent="0.25">
      <c r="A657" s="47"/>
      <c r="B657" s="47"/>
      <c r="C657" s="47"/>
    </row>
    <row r="658" spans="1:3" s="11" customFormat="1" x14ac:dyDescent="0.25">
      <c r="A658" s="47"/>
      <c r="B658" s="47"/>
      <c r="C658" s="47"/>
    </row>
    <row r="659" spans="1:3" s="11" customFormat="1" x14ac:dyDescent="0.25">
      <c r="A659" s="47"/>
      <c r="B659" s="47"/>
      <c r="C659" s="47"/>
    </row>
    <row r="660" spans="1:3" s="11" customFormat="1" x14ac:dyDescent="0.25">
      <c r="A660" s="47"/>
      <c r="B660" s="47"/>
      <c r="C660" s="47"/>
    </row>
    <row r="661" spans="1:3" s="11" customFormat="1" x14ac:dyDescent="0.25">
      <c r="A661" s="47"/>
      <c r="B661" s="47"/>
      <c r="C661" s="47"/>
    </row>
    <row r="662" spans="1:3" s="11" customFormat="1" x14ac:dyDescent="0.25">
      <c r="A662" s="47"/>
      <c r="B662" s="47"/>
      <c r="C662" s="47"/>
    </row>
    <row r="663" spans="1:3" s="11" customFormat="1" x14ac:dyDescent="0.25">
      <c r="A663" s="47"/>
      <c r="B663" s="47"/>
      <c r="C663" s="47"/>
    </row>
    <row r="664" spans="1:3" s="11" customFormat="1" x14ac:dyDescent="0.25">
      <c r="A664" s="47"/>
      <c r="B664" s="47"/>
      <c r="C664" s="47"/>
    </row>
    <row r="665" spans="1:3" s="11" customFormat="1" x14ac:dyDescent="0.25">
      <c r="A665" s="47"/>
      <c r="B665" s="47"/>
      <c r="C665" s="47"/>
    </row>
    <row r="666" spans="1:3" s="11" customFormat="1" x14ac:dyDescent="0.25">
      <c r="A666" s="47"/>
      <c r="B666" s="47"/>
      <c r="C666" s="47"/>
    </row>
    <row r="667" spans="1:3" s="11" customFormat="1" x14ac:dyDescent="0.25">
      <c r="A667" s="47"/>
      <c r="B667" s="47"/>
      <c r="C667" s="47"/>
    </row>
    <row r="668" spans="1:3" s="11" customFormat="1" x14ac:dyDescent="0.25">
      <c r="A668" s="47"/>
      <c r="B668" s="47"/>
      <c r="C668" s="47"/>
    </row>
    <row r="669" spans="1:3" s="11" customFormat="1" x14ac:dyDescent="0.25">
      <c r="A669" s="47"/>
      <c r="B669" s="47"/>
      <c r="C669" s="47"/>
    </row>
    <row r="670" spans="1:3" s="11" customFormat="1" x14ac:dyDescent="0.25">
      <c r="A670" s="47"/>
      <c r="B670" s="47"/>
      <c r="C670" s="47"/>
    </row>
    <row r="671" spans="1:3" s="11" customFormat="1" x14ac:dyDescent="0.25">
      <c r="A671" s="47"/>
      <c r="B671" s="47"/>
      <c r="C671" s="47"/>
    </row>
    <row r="672" spans="1:3" s="11" customFormat="1" x14ac:dyDescent="0.25">
      <c r="A672" s="47"/>
      <c r="B672" s="47"/>
      <c r="C672" s="47"/>
    </row>
    <row r="673" spans="1:3" s="11" customFormat="1" x14ac:dyDescent="0.25">
      <c r="A673" s="47"/>
      <c r="B673" s="47"/>
      <c r="C673" s="47"/>
    </row>
    <row r="674" spans="1:3" s="11" customFormat="1" x14ac:dyDescent="0.25">
      <c r="A674" s="47"/>
      <c r="B674" s="47"/>
      <c r="C674" s="47"/>
    </row>
    <row r="675" spans="1:3" s="11" customFormat="1" x14ac:dyDescent="0.25">
      <c r="A675" s="47"/>
      <c r="B675" s="47"/>
      <c r="C675" s="47"/>
    </row>
    <row r="676" spans="1:3" s="11" customFormat="1" x14ac:dyDescent="0.25">
      <c r="A676" s="47"/>
      <c r="B676" s="47"/>
      <c r="C676" s="47"/>
    </row>
    <row r="677" spans="1:3" s="11" customFormat="1" x14ac:dyDescent="0.25">
      <c r="A677" s="47"/>
      <c r="B677" s="47"/>
      <c r="C677" s="47"/>
    </row>
    <row r="678" spans="1:3" s="11" customFormat="1" x14ac:dyDescent="0.25">
      <c r="A678" s="47"/>
      <c r="B678" s="47"/>
      <c r="C678" s="47"/>
    </row>
    <row r="679" spans="1:3" s="11" customFormat="1" x14ac:dyDescent="0.25">
      <c r="A679" s="47"/>
      <c r="B679" s="47"/>
      <c r="C679" s="47"/>
    </row>
    <row r="680" spans="1:3" s="11" customFormat="1" x14ac:dyDescent="0.25">
      <c r="A680" s="47"/>
      <c r="B680" s="47"/>
      <c r="C680" s="47"/>
    </row>
    <row r="681" spans="1:3" s="11" customFormat="1" x14ac:dyDescent="0.25">
      <c r="A681" s="47"/>
      <c r="B681" s="47"/>
      <c r="C681" s="47"/>
    </row>
    <row r="682" spans="1:3" s="11" customFormat="1" x14ac:dyDescent="0.25">
      <c r="A682" s="47"/>
      <c r="B682" s="47"/>
      <c r="C682" s="47"/>
    </row>
    <row r="683" spans="1:3" s="11" customFormat="1" x14ac:dyDescent="0.25">
      <c r="A683" s="47"/>
      <c r="B683" s="47"/>
      <c r="C683" s="47"/>
    </row>
    <row r="684" spans="1:3" s="11" customFormat="1" x14ac:dyDescent="0.25">
      <c r="A684" s="47"/>
      <c r="B684" s="47"/>
      <c r="C684" s="47"/>
    </row>
    <row r="685" spans="1:3" s="11" customFormat="1" x14ac:dyDescent="0.25">
      <c r="A685" s="47"/>
      <c r="B685" s="47"/>
      <c r="C685" s="47"/>
    </row>
    <row r="686" spans="1:3" s="11" customFormat="1" x14ac:dyDescent="0.25">
      <c r="A686" s="47"/>
      <c r="B686" s="47"/>
      <c r="C686" s="47"/>
    </row>
    <row r="687" spans="1:3" s="11" customFormat="1" x14ac:dyDescent="0.25">
      <c r="A687" s="47"/>
      <c r="B687" s="47"/>
      <c r="C687" s="47"/>
    </row>
    <row r="688" spans="1:3" s="11" customFormat="1" x14ac:dyDescent="0.25">
      <c r="A688" s="47"/>
      <c r="B688" s="47"/>
      <c r="C688" s="47"/>
    </row>
    <row r="689" spans="1:3" s="11" customFormat="1" x14ac:dyDescent="0.25">
      <c r="A689" s="47"/>
      <c r="B689" s="47"/>
      <c r="C689" s="47"/>
    </row>
    <row r="690" spans="1:3" s="11" customFormat="1" x14ac:dyDescent="0.25">
      <c r="A690" s="47"/>
      <c r="B690" s="47"/>
      <c r="C690" s="47"/>
    </row>
    <row r="691" spans="1:3" s="11" customFormat="1" x14ac:dyDescent="0.25">
      <c r="A691" s="47"/>
      <c r="B691" s="47"/>
      <c r="C691" s="47"/>
    </row>
    <row r="692" spans="1:3" s="11" customFormat="1" x14ac:dyDescent="0.25">
      <c r="A692" s="47"/>
      <c r="B692" s="47"/>
      <c r="C692" s="47"/>
    </row>
    <row r="693" spans="1:3" s="11" customFormat="1" x14ac:dyDescent="0.25">
      <c r="A693" s="47"/>
      <c r="B693" s="47"/>
      <c r="C693" s="47"/>
    </row>
    <row r="694" spans="1:3" s="11" customFormat="1" x14ac:dyDescent="0.25">
      <c r="A694" s="47"/>
      <c r="B694" s="47"/>
      <c r="C694" s="47"/>
    </row>
    <row r="695" spans="1:3" s="11" customFormat="1" x14ac:dyDescent="0.25">
      <c r="A695" s="47"/>
      <c r="B695" s="47"/>
      <c r="C695" s="47"/>
    </row>
    <row r="696" spans="1:3" s="11" customFormat="1" x14ac:dyDescent="0.25">
      <c r="A696" s="47"/>
      <c r="B696" s="47"/>
      <c r="C696" s="47"/>
    </row>
    <row r="697" spans="1:3" s="11" customFormat="1" x14ac:dyDescent="0.25">
      <c r="A697" s="47"/>
      <c r="B697" s="47"/>
      <c r="C697" s="47"/>
    </row>
    <row r="698" spans="1:3" s="11" customFormat="1" x14ac:dyDescent="0.25">
      <c r="A698" s="47"/>
      <c r="B698" s="47"/>
      <c r="C698" s="47"/>
    </row>
    <row r="699" spans="1:3" s="11" customFormat="1" x14ac:dyDescent="0.25">
      <c r="A699" s="47"/>
      <c r="B699" s="47"/>
      <c r="C699" s="47"/>
    </row>
    <row r="700" spans="1:3" s="11" customFormat="1" x14ac:dyDescent="0.25">
      <c r="A700" s="47"/>
      <c r="B700" s="47"/>
      <c r="C700" s="47"/>
    </row>
    <row r="701" spans="1:3" s="11" customFormat="1" x14ac:dyDescent="0.25">
      <c r="A701" s="47"/>
      <c r="B701" s="47"/>
      <c r="C701" s="47"/>
    </row>
    <row r="702" spans="1:3" s="11" customFormat="1" x14ac:dyDescent="0.25">
      <c r="A702" s="47"/>
      <c r="B702" s="47"/>
      <c r="C702" s="47"/>
    </row>
    <row r="703" spans="1:3" s="11" customFormat="1" x14ac:dyDescent="0.25">
      <c r="A703" s="47"/>
      <c r="B703" s="47"/>
      <c r="C703" s="47"/>
    </row>
    <row r="704" spans="1:3" s="11" customFormat="1" x14ac:dyDescent="0.25">
      <c r="A704" s="47"/>
      <c r="B704" s="47"/>
      <c r="C704" s="47"/>
    </row>
    <row r="705" spans="1:3" s="11" customFormat="1" x14ac:dyDescent="0.25">
      <c r="A705" s="47"/>
      <c r="B705" s="47"/>
      <c r="C705" s="47"/>
    </row>
    <row r="706" spans="1:3" s="11" customFormat="1" x14ac:dyDescent="0.25">
      <c r="A706" s="47"/>
      <c r="B706" s="47"/>
      <c r="C706" s="47"/>
    </row>
    <row r="707" spans="1:3" s="11" customFormat="1" x14ac:dyDescent="0.25">
      <c r="A707" s="47"/>
      <c r="B707" s="47"/>
      <c r="C707" s="47"/>
    </row>
    <row r="708" spans="1:3" s="11" customFormat="1" x14ac:dyDescent="0.25">
      <c r="A708" s="47"/>
      <c r="B708" s="47"/>
      <c r="C708" s="47"/>
    </row>
    <row r="709" spans="1:3" s="11" customFormat="1" x14ac:dyDescent="0.25">
      <c r="A709" s="47"/>
      <c r="B709" s="47"/>
      <c r="C709" s="47"/>
    </row>
    <row r="710" spans="1:3" s="11" customFormat="1" x14ac:dyDescent="0.25">
      <c r="A710" s="47"/>
      <c r="B710" s="47"/>
      <c r="C710" s="47"/>
    </row>
    <row r="711" spans="1:3" s="11" customFormat="1" x14ac:dyDescent="0.25">
      <c r="A711" s="47"/>
      <c r="B711" s="47"/>
      <c r="C711" s="47"/>
    </row>
    <row r="712" spans="1:3" s="11" customFormat="1" x14ac:dyDescent="0.25">
      <c r="A712" s="47"/>
      <c r="B712" s="47"/>
      <c r="C712" s="47"/>
    </row>
    <row r="713" spans="1:3" s="11" customFormat="1" x14ac:dyDescent="0.25">
      <c r="A713" s="47"/>
      <c r="B713" s="47"/>
      <c r="C713" s="47"/>
    </row>
    <row r="714" spans="1:3" s="11" customFormat="1" x14ac:dyDescent="0.25">
      <c r="A714" s="47"/>
      <c r="B714" s="47"/>
      <c r="C714" s="47"/>
    </row>
    <row r="715" spans="1:3" s="11" customFormat="1" x14ac:dyDescent="0.25">
      <c r="A715" s="47"/>
      <c r="B715" s="47"/>
      <c r="C715" s="47"/>
    </row>
    <row r="716" spans="1:3" s="11" customFormat="1" x14ac:dyDescent="0.25">
      <c r="A716" s="47"/>
      <c r="B716" s="47"/>
      <c r="C716" s="47"/>
    </row>
    <row r="717" spans="1:3" s="11" customFormat="1" x14ac:dyDescent="0.25">
      <c r="A717" s="47"/>
      <c r="B717" s="47"/>
      <c r="C717" s="47"/>
    </row>
    <row r="718" spans="1:3" s="11" customFormat="1" x14ac:dyDescent="0.25">
      <c r="A718" s="47"/>
      <c r="B718" s="47"/>
      <c r="C718" s="47"/>
    </row>
    <row r="719" spans="1:3" s="11" customFormat="1" x14ac:dyDescent="0.25">
      <c r="A719" s="47"/>
      <c r="B719" s="47"/>
      <c r="C719" s="47"/>
    </row>
    <row r="720" spans="1:3" s="11" customFormat="1" x14ac:dyDescent="0.25">
      <c r="A720" s="47"/>
      <c r="B720" s="47"/>
      <c r="C720" s="47"/>
    </row>
    <row r="721" spans="1:3" s="11" customFormat="1" x14ac:dyDescent="0.25">
      <c r="A721" s="47"/>
      <c r="B721" s="47"/>
      <c r="C721" s="47"/>
    </row>
    <row r="722" spans="1:3" s="11" customFormat="1" x14ac:dyDescent="0.25">
      <c r="A722" s="47"/>
      <c r="B722" s="47"/>
      <c r="C722" s="47"/>
    </row>
    <row r="723" spans="1:3" s="11" customFormat="1" x14ac:dyDescent="0.25">
      <c r="A723" s="47"/>
      <c r="B723" s="47"/>
      <c r="C723" s="47"/>
    </row>
    <row r="724" spans="1:3" s="11" customFormat="1" x14ac:dyDescent="0.25">
      <c r="A724" s="47"/>
      <c r="B724" s="47"/>
      <c r="C724" s="47"/>
    </row>
    <row r="725" spans="1:3" s="11" customFormat="1" x14ac:dyDescent="0.25">
      <c r="A725" s="47"/>
      <c r="B725" s="47"/>
      <c r="C725" s="47"/>
    </row>
    <row r="726" spans="1:3" s="11" customFormat="1" x14ac:dyDescent="0.25">
      <c r="A726" s="47"/>
      <c r="B726" s="47"/>
      <c r="C726" s="47"/>
    </row>
    <row r="727" spans="1:3" s="11" customFormat="1" x14ac:dyDescent="0.25">
      <c r="A727" s="47"/>
      <c r="B727" s="47"/>
      <c r="C727" s="47"/>
    </row>
    <row r="728" spans="1:3" s="11" customFormat="1" x14ac:dyDescent="0.25">
      <c r="A728" s="47"/>
      <c r="B728" s="47"/>
      <c r="C728" s="47"/>
    </row>
    <row r="729" spans="1:3" s="11" customFormat="1" x14ac:dyDescent="0.25">
      <c r="A729" s="47"/>
      <c r="B729" s="47"/>
      <c r="C729" s="47"/>
    </row>
    <row r="730" spans="1:3" s="11" customFormat="1" x14ac:dyDescent="0.25">
      <c r="A730" s="47"/>
      <c r="B730" s="47"/>
      <c r="C730" s="47"/>
    </row>
    <row r="731" spans="1:3" s="11" customFormat="1" x14ac:dyDescent="0.25">
      <c r="A731" s="47"/>
      <c r="B731" s="47"/>
      <c r="C731" s="47"/>
    </row>
    <row r="732" spans="1:3" s="11" customFormat="1" x14ac:dyDescent="0.25">
      <c r="A732" s="47"/>
      <c r="B732" s="47"/>
      <c r="C732" s="47"/>
    </row>
    <row r="733" spans="1:3" s="11" customFormat="1" x14ac:dyDescent="0.25">
      <c r="A733" s="47"/>
      <c r="B733" s="47"/>
      <c r="C733" s="47"/>
    </row>
    <row r="734" spans="1:3" s="11" customFormat="1" x14ac:dyDescent="0.25">
      <c r="A734" s="47"/>
      <c r="B734" s="47"/>
      <c r="C734" s="47"/>
    </row>
    <row r="735" spans="1:3" s="11" customFormat="1" x14ac:dyDescent="0.25">
      <c r="A735" s="47"/>
      <c r="B735" s="47"/>
      <c r="C735" s="47"/>
    </row>
    <row r="736" spans="1:3" s="11" customFormat="1" x14ac:dyDescent="0.25">
      <c r="A736" s="47"/>
      <c r="B736" s="47"/>
      <c r="C736" s="47"/>
    </row>
    <row r="737" spans="1:3" s="11" customFormat="1" x14ac:dyDescent="0.25">
      <c r="A737" s="47"/>
      <c r="B737" s="47"/>
      <c r="C737" s="47"/>
    </row>
    <row r="738" spans="1:3" s="11" customFormat="1" x14ac:dyDescent="0.25">
      <c r="A738" s="47"/>
      <c r="B738" s="47"/>
      <c r="C738" s="47"/>
    </row>
    <row r="739" spans="1:3" s="11" customFormat="1" x14ac:dyDescent="0.25">
      <c r="A739" s="47"/>
      <c r="B739" s="47"/>
      <c r="C739" s="47"/>
    </row>
    <row r="740" spans="1:3" s="11" customFormat="1" x14ac:dyDescent="0.25">
      <c r="A740" s="47"/>
      <c r="B740" s="47"/>
      <c r="C740" s="47"/>
    </row>
    <row r="741" spans="1:3" s="11" customFormat="1" x14ac:dyDescent="0.25">
      <c r="A741" s="47"/>
      <c r="B741" s="47"/>
      <c r="C741" s="47"/>
    </row>
    <row r="742" spans="1:3" s="11" customFormat="1" x14ac:dyDescent="0.25">
      <c r="A742" s="47"/>
      <c r="B742" s="47"/>
      <c r="C742" s="47"/>
    </row>
    <row r="743" spans="1:3" s="11" customFormat="1" x14ac:dyDescent="0.25">
      <c r="A743" s="47"/>
      <c r="B743" s="47"/>
      <c r="C743" s="47"/>
    </row>
    <row r="744" spans="1:3" s="11" customFormat="1" x14ac:dyDescent="0.25">
      <c r="A744" s="47"/>
      <c r="B744" s="47"/>
      <c r="C744" s="47"/>
    </row>
    <row r="745" spans="1:3" s="11" customFormat="1" x14ac:dyDescent="0.25">
      <c r="A745" s="47"/>
      <c r="B745" s="47"/>
      <c r="C745" s="47"/>
    </row>
    <row r="746" spans="1:3" s="11" customFormat="1" x14ac:dyDescent="0.25">
      <c r="A746" s="47"/>
      <c r="B746" s="47"/>
      <c r="C746" s="47"/>
    </row>
    <row r="747" spans="1:3" s="11" customFormat="1" x14ac:dyDescent="0.25">
      <c r="A747" s="47"/>
      <c r="B747" s="47"/>
      <c r="C747" s="47"/>
    </row>
    <row r="748" spans="1:3" s="11" customFormat="1" x14ac:dyDescent="0.25">
      <c r="A748" s="47"/>
      <c r="B748" s="47"/>
      <c r="C748" s="47"/>
    </row>
    <row r="749" spans="1:3" s="11" customFormat="1" x14ac:dyDescent="0.25">
      <c r="A749" s="47"/>
      <c r="B749" s="47"/>
      <c r="C749" s="47"/>
    </row>
    <row r="750" spans="1:3" s="11" customFormat="1" x14ac:dyDescent="0.25">
      <c r="A750" s="47"/>
      <c r="B750" s="47"/>
      <c r="C750" s="47"/>
    </row>
    <row r="751" spans="1:3" s="11" customFormat="1" x14ac:dyDescent="0.25">
      <c r="A751" s="47"/>
      <c r="B751" s="47"/>
      <c r="C751" s="47"/>
    </row>
    <row r="752" spans="1:3" s="11" customFormat="1" x14ac:dyDescent="0.25">
      <c r="A752" s="47"/>
      <c r="B752" s="47"/>
      <c r="C752" s="47"/>
    </row>
    <row r="753" spans="1:3" s="11" customFormat="1" x14ac:dyDescent="0.25">
      <c r="A753" s="47"/>
      <c r="B753" s="47"/>
      <c r="C753" s="47"/>
    </row>
    <row r="754" spans="1:3" s="11" customFormat="1" x14ac:dyDescent="0.25">
      <c r="A754" s="47"/>
      <c r="B754" s="47"/>
      <c r="C754" s="47"/>
    </row>
    <row r="755" spans="1:3" s="11" customFormat="1" x14ac:dyDescent="0.25">
      <c r="A755" s="47"/>
      <c r="B755" s="47"/>
      <c r="C755" s="47"/>
    </row>
    <row r="756" spans="1:3" s="11" customFormat="1" x14ac:dyDescent="0.25">
      <c r="A756" s="47"/>
      <c r="B756" s="47"/>
      <c r="C756" s="47"/>
    </row>
    <row r="757" spans="1:3" s="11" customFormat="1" x14ac:dyDescent="0.25">
      <c r="A757" s="47"/>
      <c r="B757" s="47"/>
      <c r="C757" s="47"/>
    </row>
    <row r="758" spans="1:3" s="11" customFormat="1" x14ac:dyDescent="0.25">
      <c r="A758" s="47"/>
      <c r="B758" s="47"/>
      <c r="C758" s="47"/>
    </row>
    <row r="759" spans="1:3" s="11" customFormat="1" x14ac:dyDescent="0.25">
      <c r="A759" s="47"/>
      <c r="B759" s="47"/>
      <c r="C759" s="47"/>
    </row>
    <row r="760" spans="1:3" s="11" customFormat="1" x14ac:dyDescent="0.25">
      <c r="A760" s="47"/>
      <c r="B760" s="47"/>
      <c r="C760" s="47"/>
    </row>
    <row r="761" spans="1:3" s="11" customFormat="1" x14ac:dyDescent="0.25">
      <c r="A761" s="47"/>
      <c r="B761" s="47"/>
      <c r="C761" s="47"/>
    </row>
    <row r="762" spans="1:3" s="11" customFormat="1" x14ac:dyDescent="0.25">
      <c r="A762" s="47"/>
      <c r="B762" s="47"/>
      <c r="C762" s="47"/>
    </row>
    <row r="763" spans="1:3" s="11" customFormat="1" x14ac:dyDescent="0.25">
      <c r="A763" s="47"/>
      <c r="B763" s="47"/>
      <c r="C763" s="47"/>
    </row>
    <row r="764" spans="1:3" s="11" customFormat="1" x14ac:dyDescent="0.25">
      <c r="A764" s="47"/>
      <c r="B764" s="47"/>
      <c r="C764" s="47"/>
    </row>
    <row r="765" spans="1:3" s="11" customFormat="1" x14ac:dyDescent="0.25">
      <c r="A765" s="47"/>
      <c r="B765" s="47"/>
      <c r="C765" s="47"/>
    </row>
    <row r="766" spans="1:3" s="11" customFormat="1" x14ac:dyDescent="0.25">
      <c r="A766" s="47"/>
      <c r="B766" s="47"/>
      <c r="C766" s="47"/>
    </row>
    <row r="767" spans="1:3" s="11" customFormat="1" x14ac:dyDescent="0.25">
      <c r="A767" s="47"/>
      <c r="B767" s="47"/>
      <c r="C767" s="47"/>
    </row>
    <row r="768" spans="1:3" s="11" customFormat="1" x14ac:dyDescent="0.25">
      <c r="A768" s="47"/>
      <c r="B768" s="47"/>
      <c r="C768" s="47"/>
    </row>
    <row r="769" spans="1:3" s="11" customFormat="1" x14ac:dyDescent="0.25">
      <c r="A769" s="47"/>
      <c r="B769" s="47"/>
      <c r="C769" s="47"/>
    </row>
    <row r="770" spans="1:3" s="11" customFormat="1" x14ac:dyDescent="0.25">
      <c r="A770" s="47"/>
      <c r="B770" s="47"/>
      <c r="C770" s="47"/>
    </row>
    <row r="771" spans="1:3" s="11" customFormat="1" x14ac:dyDescent="0.25">
      <c r="A771" s="47"/>
      <c r="B771" s="47"/>
      <c r="C771" s="47"/>
    </row>
    <row r="772" spans="1:3" s="11" customFormat="1" x14ac:dyDescent="0.25">
      <c r="A772" s="47"/>
      <c r="B772" s="47"/>
      <c r="C772" s="47"/>
    </row>
    <row r="773" spans="1:3" s="11" customFormat="1" x14ac:dyDescent="0.25">
      <c r="A773" s="47"/>
      <c r="B773" s="47"/>
      <c r="C773" s="47"/>
    </row>
    <row r="774" spans="1:3" s="11" customFormat="1" x14ac:dyDescent="0.25">
      <c r="A774" s="47"/>
      <c r="B774" s="47"/>
      <c r="C774" s="47"/>
    </row>
    <row r="775" spans="1:3" s="11" customFormat="1" x14ac:dyDescent="0.25">
      <c r="A775" s="47"/>
      <c r="B775" s="47"/>
      <c r="C775" s="47"/>
    </row>
    <row r="776" spans="1:3" s="11" customFormat="1" x14ac:dyDescent="0.25">
      <c r="A776" s="47"/>
      <c r="B776" s="47"/>
      <c r="C776" s="47"/>
    </row>
    <row r="777" spans="1:3" s="11" customFormat="1" x14ac:dyDescent="0.25">
      <c r="A777" s="47"/>
      <c r="B777" s="47"/>
      <c r="C777" s="47"/>
    </row>
    <row r="778" spans="1:3" s="11" customFormat="1" x14ac:dyDescent="0.25">
      <c r="A778" s="47"/>
      <c r="B778" s="47"/>
      <c r="C778" s="47"/>
    </row>
    <row r="779" spans="1:3" s="11" customFormat="1" x14ac:dyDescent="0.25">
      <c r="A779" s="47"/>
      <c r="B779" s="47"/>
      <c r="C779" s="47"/>
    </row>
    <row r="780" spans="1:3" s="11" customFormat="1" x14ac:dyDescent="0.25">
      <c r="A780" s="47"/>
      <c r="B780" s="47"/>
      <c r="C780" s="47"/>
    </row>
    <row r="781" spans="1:3" s="11" customFormat="1" x14ac:dyDescent="0.25">
      <c r="A781" s="47"/>
      <c r="B781" s="47"/>
      <c r="C781" s="47"/>
    </row>
    <row r="782" spans="1:3" s="11" customFormat="1" x14ac:dyDescent="0.25">
      <c r="A782" s="47"/>
      <c r="B782" s="47"/>
      <c r="C782" s="47"/>
    </row>
    <row r="783" spans="1:3" s="11" customFormat="1" x14ac:dyDescent="0.25">
      <c r="A783" s="47"/>
      <c r="B783" s="47"/>
      <c r="C783" s="47"/>
    </row>
    <row r="784" spans="1:3" s="11" customFormat="1" x14ac:dyDescent="0.25">
      <c r="A784" s="47"/>
      <c r="B784" s="47"/>
      <c r="C784" s="47"/>
    </row>
    <row r="785" spans="1:3" s="11" customFormat="1" x14ac:dyDescent="0.25">
      <c r="A785" s="47"/>
      <c r="B785" s="47"/>
      <c r="C785" s="47"/>
    </row>
    <row r="786" spans="1:3" s="11" customFormat="1" x14ac:dyDescent="0.25">
      <c r="A786" s="47"/>
      <c r="B786" s="47"/>
      <c r="C786" s="47"/>
    </row>
    <row r="787" spans="1:3" s="11" customFormat="1" x14ac:dyDescent="0.25">
      <c r="A787" s="47"/>
      <c r="B787" s="47"/>
      <c r="C787" s="47"/>
    </row>
    <row r="788" spans="1:3" s="11" customFormat="1" x14ac:dyDescent="0.25">
      <c r="A788" s="47"/>
      <c r="B788" s="47"/>
      <c r="C788" s="47"/>
    </row>
    <row r="789" spans="1:3" s="11" customFormat="1" x14ac:dyDescent="0.25">
      <c r="A789" s="47"/>
      <c r="B789" s="47"/>
      <c r="C789" s="47"/>
    </row>
    <row r="790" spans="1:3" s="11" customFormat="1" x14ac:dyDescent="0.25">
      <c r="A790" s="47"/>
      <c r="B790" s="47"/>
      <c r="C790" s="47"/>
    </row>
    <row r="791" spans="1:3" s="11" customFormat="1" x14ac:dyDescent="0.25">
      <c r="A791" s="47"/>
      <c r="B791" s="47"/>
      <c r="C791" s="47"/>
    </row>
    <row r="792" spans="1:3" s="11" customFormat="1" x14ac:dyDescent="0.25">
      <c r="A792" s="47"/>
      <c r="B792" s="47"/>
      <c r="C792" s="47"/>
    </row>
    <row r="793" spans="1:3" s="11" customFormat="1" x14ac:dyDescent="0.25">
      <c r="A793" s="47"/>
      <c r="B793" s="47"/>
      <c r="C793" s="47"/>
    </row>
    <row r="794" spans="1:3" s="11" customFormat="1" x14ac:dyDescent="0.25">
      <c r="A794" s="47"/>
      <c r="B794" s="47"/>
      <c r="C794" s="47"/>
    </row>
    <row r="795" spans="1:3" s="11" customFormat="1" x14ac:dyDescent="0.25">
      <c r="A795" s="47"/>
      <c r="B795" s="47"/>
      <c r="C795" s="47"/>
    </row>
    <row r="796" spans="1:3" s="11" customFormat="1" x14ac:dyDescent="0.25">
      <c r="A796" s="47"/>
      <c r="B796" s="47"/>
      <c r="C796" s="47"/>
    </row>
    <row r="797" spans="1:3" s="11" customFormat="1" x14ac:dyDescent="0.25">
      <c r="A797" s="47"/>
      <c r="B797" s="47"/>
      <c r="C797" s="47"/>
    </row>
    <row r="798" spans="1:3" s="11" customFormat="1" x14ac:dyDescent="0.25">
      <c r="A798" s="47"/>
      <c r="B798" s="47"/>
      <c r="C798" s="47"/>
    </row>
    <row r="799" spans="1:3" s="11" customFormat="1" x14ac:dyDescent="0.25">
      <c r="A799" s="47"/>
      <c r="B799" s="47"/>
      <c r="C799" s="47"/>
    </row>
    <row r="800" spans="1:3" s="11" customFormat="1" x14ac:dyDescent="0.25">
      <c r="A800" s="47"/>
      <c r="B800" s="47"/>
      <c r="C800" s="47"/>
    </row>
    <row r="801" spans="1:3" s="11" customFormat="1" x14ac:dyDescent="0.25">
      <c r="A801" s="47"/>
      <c r="B801" s="47"/>
      <c r="C801" s="47"/>
    </row>
    <row r="802" spans="1:3" s="11" customFormat="1" x14ac:dyDescent="0.25">
      <c r="A802" s="47"/>
      <c r="B802" s="47"/>
      <c r="C802" s="47"/>
    </row>
    <row r="803" spans="1:3" s="11" customFormat="1" x14ac:dyDescent="0.25">
      <c r="A803" s="47"/>
      <c r="B803" s="47"/>
      <c r="C803" s="47"/>
    </row>
    <row r="804" spans="1:3" s="11" customFormat="1" x14ac:dyDescent="0.25">
      <c r="A804" s="47"/>
      <c r="B804" s="47"/>
      <c r="C804" s="47"/>
    </row>
    <row r="805" spans="1:3" s="11" customFormat="1" x14ac:dyDescent="0.25">
      <c r="A805" s="47"/>
      <c r="B805" s="47"/>
      <c r="C805" s="47"/>
    </row>
    <row r="806" spans="1:3" s="11" customFormat="1" x14ac:dyDescent="0.25">
      <c r="A806" s="47"/>
      <c r="B806" s="47"/>
      <c r="C806" s="47"/>
    </row>
    <row r="807" spans="1:3" s="11" customFormat="1" x14ac:dyDescent="0.25">
      <c r="A807" s="47"/>
      <c r="B807" s="47"/>
      <c r="C807" s="47"/>
    </row>
    <row r="808" spans="1:3" s="11" customFormat="1" x14ac:dyDescent="0.25">
      <c r="A808" s="47"/>
      <c r="B808" s="47"/>
      <c r="C808" s="47"/>
    </row>
    <row r="809" spans="1:3" s="11" customFormat="1" x14ac:dyDescent="0.25">
      <c r="A809" s="47"/>
      <c r="B809" s="47"/>
      <c r="C809" s="47"/>
    </row>
    <row r="810" spans="1:3" s="11" customFormat="1" x14ac:dyDescent="0.25">
      <c r="A810" s="47"/>
      <c r="B810" s="47"/>
      <c r="C810" s="47"/>
    </row>
    <row r="811" spans="1:3" s="11" customFormat="1" x14ac:dyDescent="0.25">
      <c r="A811" s="47"/>
      <c r="B811" s="47"/>
      <c r="C811" s="47"/>
    </row>
    <row r="812" spans="1:3" s="11" customFormat="1" x14ac:dyDescent="0.25">
      <c r="A812" s="47"/>
      <c r="B812" s="47"/>
      <c r="C812" s="47"/>
    </row>
    <row r="813" spans="1:3" s="11" customFormat="1" x14ac:dyDescent="0.25">
      <c r="A813" s="47"/>
      <c r="B813" s="47"/>
      <c r="C813" s="47"/>
    </row>
    <row r="814" spans="1:3" s="11" customFormat="1" x14ac:dyDescent="0.25">
      <c r="A814" s="47"/>
      <c r="B814" s="47"/>
      <c r="C814" s="47"/>
    </row>
    <row r="815" spans="1:3" s="11" customFormat="1" x14ac:dyDescent="0.25">
      <c r="A815" s="47"/>
      <c r="B815" s="47"/>
      <c r="C815" s="47"/>
    </row>
    <row r="816" spans="1:3" s="11" customFormat="1" x14ac:dyDescent="0.25">
      <c r="A816" s="47"/>
      <c r="B816" s="47"/>
      <c r="C816" s="47"/>
    </row>
    <row r="817" spans="1:3" s="11" customFormat="1" x14ac:dyDescent="0.25">
      <c r="A817" s="47"/>
      <c r="B817" s="47"/>
      <c r="C817" s="47"/>
    </row>
    <row r="818" spans="1:3" s="11" customFormat="1" x14ac:dyDescent="0.25">
      <c r="A818" s="47"/>
      <c r="B818" s="47"/>
      <c r="C818" s="47"/>
    </row>
    <row r="819" spans="1:3" s="11" customFormat="1" x14ac:dyDescent="0.25">
      <c r="A819" s="47"/>
      <c r="B819" s="47"/>
      <c r="C819" s="47"/>
    </row>
    <row r="820" spans="1:3" s="11" customFormat="1" x14ac:dyDescent="0.25">
      <c r="A820" s="47"/>
      <c r="B820" s="47"/>
      <c r="C820" s="47"/>
    </row>
    <row r="821" spans="1:3" s="11" customFormat="1" x14ac:dyDescent="0.25">
      <c r="A821" s="47"/>
      <c r="B821" s="47"/>
      <c r="C821" s="47"/>
    </row>
    <row r="822" spans="1:3" s="11" customFormat="1" x14ac:dyDescent="0.25">
      <c r="A822" s="47"/>
      <c r="B822" s="47"/>
      <c r="C822" s="47"/>
    </row>
    <row r="823" spans="1:3" s="11" customFormat="1" x14ac:dyDescent="0.25">
      <c r="A823" s="47"/>
      <c r="B823" s="47"/>
      <c r="C823" s="47"/>
    </row>
    <row r="824" spans="1:3" s="11" customFormat="1" x14ac:dyDescent="0.25">
      <c r="A824" s="47"/>
      <c r="B824" s="47"/>
      <c r="C824" s="47"/>
    </row>
    <row r="825" spans="1:3" s="11" customFormat="1" x14ac:dyDescent="0.25">
      <c r="A825" s="47"/>
      <c r="B825" s="47"/>
      <c r="C825" s="47"/>
    </row>
    <row r="826" spans="1:3" s="11" customFormat="1" x14ac:dyDescent="0.25">
      <c r="A826" s="47"/>
      <c r="B826" s="47"/>
      <c r="C826" s="47"/>
    </row>
    <row r="827" spans="1:3" s="11" customFormat="1" x14ac:dyDescent="0.25">
      <c r="A827" s="47"/>
      <c r="B827" s="47"/>
      <c r="C827" s="47"/>
    </row>
    <row r="828" spans="1:3" s="11" customFormat="1" x14ac:dyDescent="0.25">
      <c r="A828" s="47"/>
      <c r="B828" s="47"/>
      <c r="C828" s="47"/>
    </row>
    <row r="829" spans="1:3" s="11" customFormat="1" x14ac:dyDescent="0.25">
      <c r="A829" s="47"/>
      <c r="B829" s="47"/>
      <c r="C829" s="47"/>
    </row>
    <row r="830" spans="1:3" s="11" customFormat="1" x14ac:dyDescent="0.25">
      <c r="A830" s="47"/>
      <c r="B830" s="47"/>
      <c r="C830" s="47"/>
    </row>
    <row r="831" spans="1:3" s="11" customFormat="1" x14ac:dyDescent="0.25">
      <c r="A831" s="47"/>
      <c r="B831" s="47"/>
      <c r="C831" s="47"/>
    </row>
    <row r="832" spans="1:3" s="11" customFormat="1" x14ac:dyDescent="0.25">
      <c r="A832" s="47"/>
      <c r="B832" s="47"/>
      <c r="C832" s="47"/>
    </row>
    <row r="833" spans="1:3" s="11" customFormat="1" x14ac:dyDescent="0.25">
      <c r="A833" s="47"/>
      <c r="B833" s="47"/>
      <c r="C833" s="47"/>
    </row>
    <row r="834" spans="1:3" s="11" customFormat="1" x14ac:dyDescent="0.25">
      <c r="A834" s="47"/>
      <c r="B834" s="47"/>
      <c r="C834" s="47"/>
    </row>
    <row r="835" spans="1:3" s="11" customFormat="1" x14ac:dyDescent="0.25">
      <c r="A835" s="47"/>
      <c r="B835" s="47"/>
      <c r="C835" s="47"/>
    </row>
    <row r="836" spans="1:3" s="11" customFormat="1" x14ac:dyDescent="0.25">
      <c r="A836" s="47"/>
      <c r="B836" s="47"/>
      <c r="C836" s="47"/>
    </row>
    <row r="837" spans="1:3" s="11" customFormat="1" x14ac:dyDescent="0.25">
      <c r="A837" s="47"/>
      <c r="B837" s="47"/>
      <c r="C837" s="47"/>
    </row>
    <row r="838" spans="1:3" s="11" customFormat="1" x14ac:dyDescent="0.25">
      <c r="A838" s="47"/>
      <c r="B838" s="47"/>
      <c r="C838" s="47"/>
    </row>
    <row r="839" spans="1:3" s="11" customFormat="1" x14ac:dyDescent="0.25">
      <c r="A839" s="47"/>
      <c r="B839" s="47"/>
      <c r="C839" s="47"/>
    </row>
    <row r="840" spans="1:3" s="11" customFormat="1" x14ac:dyDescent="0.25">
      <c r="A840" s="47"/>
      <c r="B840" s="47"/>
      <c r="C840" s="47"/>
    </row>
    <row r="841" spans="1:3" s="11" customFormat="1" x14ac:dyDescent="0.25">
      <c r="A841" s="47"/>
      <c r="B841" s="47"/>
      <c r="C841" s="47"/>
    </row>
    <row r="842" spans="1:3" s="11" customFormat="1" x14ac:dyDescent="0.25">
      <c r="A842" s="47"/>
      <c r="B842" s="47"/>
      <c r="C842" s="47"/>
    </row>
    <row r="843" spans="1:3" s="11" customFormat="1" x14ac:dyDescent="0.25">
      <c r="A843" s="47"/>
      <c r="B843" s="47"/>
      <c r="C843" s="47"/>
    </row>
    <row r="844" spans="1:3" s="11" customFormat="1" x14ac:dyDescent="0.25">
      <c r="A844" s="47"/>
      <c r="B844" s="47"/>
      <c r="C844" s="47"/>
    </row>
    <row r="845" spans="1:3" s="11" customFormat="1" x14ac:dyDescent="0.25">
      <c r="A845" s="47"/>
      <c r="B845" s="47"/>
      <c r="C845" s="47"/>
    </row>
    <row r="846" spans="1:3" s="11" customFormat="1" x14ac:dyDescent="0.25">
      <c r="A846" s="47"/>
      <c r="B846" s="47"/>
      <c r="C846" s="47"/>
    </row>
    <row r="847" spans="1:3" s="11" customFormat="1" x14ac:dyDescent="0.25">
      <c r="A847" s="47"/>
      <c r="B847" s="47"/>
      <c r="C847" s="47"/>
    </row>
    <row r="848" spans="1:3" s="11" customFormat="1" x14ac:dyDescent="0.25">
      <c r="A848" s="47"/>
      <c r="B848" s="47"/>
      <c r="C848" s="47"/>
    </row>
    <row r="849" spans="1:3" s="11" customFormat="1" x14ac:dyDescent="0.25">
      <c r="A849" s="47"/>
      <c r="B849" s="47"/>
      <c r="C849" s="47"/>
    </row>
    <row r="850" spans="1:3" s="11" customFormat="1" x14ac:dyDescent="0.25">
      <c r="A850" s="47"/>
      <c r="B850" s="47"/>
      <c r="C850" s="47"/>
    </row>
    <row r="851" spans="1:3" s="11" customFormat="1" x14ac:dyDescent="0.25">
      <c r="A851" s="47"/>
      <c r="B851" s="47"/>
      <c r="C851" s="47"/>
    </row>
    <row r="852" spans="1:3" s="11" customFormat="1" x14ac:dyDescent="0.25">
      <c r="A852" s="47"/>
      <c r="B852" s="47"/>
      <c r="C852" s="47"/>
    </row>
    <row r="853" spans="1:3" s="11" customFormat="1" x14ac:dyDescent="0.25">
      <c r="A853" s="47"/>
      <c r="B853" s="47"/>
      <c r="C853" s="47"/>
    </row>
    <row r="854" spans="1:3" s="11" customFormat="1" x14ac:dyDescent="0.25">
      <c r="A854" s="47"/>
      <c r="B854" s="47"/>
      <c r="C854" s="47"/>
    </row>
    <row r="855" spans="1:3" s="11" customFormat="1" x14ac:dyDescent="0.25">
      <c r="A855" s="47"/>
      <c r="B855" s="47"/>
      <c r="C855" s="47"/>
    </row>
    <row r="856" spans="1:3" s="11" customFormat="1" x14ac:dyDescent="0.25">
      <c r="A856" s="47"/>
      <c r="B856" s="47"/>
      <c r="C856" s="47"/>
    </row>
    <row r="857" spans="1:3" s="11" customFormat="1" x14ac:dyDescent="0.25">
      <c r="A857" s="47"/>
      <c r="B857" s="47"/>
      <c r="C857" s="47"/>
    </row>
    <row r="858" spans="1:3" s="11" customFormat="1" x14ac:dyDescent="0.25">
      <c r="A858" s="47"/>
      <c r="B858" s="47"/>
      <c r="C858" s="47"/>
    </row>
    <row r="859" spans="1:3" s="11" customFormat="1" x14ac:dyDescent="0.25">
      <c r="A859" s="47"/>
      <c r="B859" s="47"/>
      <c r="C859" s="47"/>
    </row>
    <row r="860" spans="1:3" s="11" customFormat="1" x14ac:dyDescent="0.25">
      <c r="A860" s="47"/>
      <c r="B860" s="47"/>
      <c r="C860" s="47"/>
    </row>
    <row r="861" spans="1:3" s="11" customFormat="1" x14ac:dyDescent="0.25">
      <c r="A861" s="47"/>
      <c r="B861" s="47"/>
      <c r="C861" s="47"/>
    </row>
    <row r="862" spans="1:3" s="11" customFormat="1" x14ac:dyDescent="0.25">
      <c r="A862" s="47"/>
      <c r="B862" s="47"/>
      <c r="C862" s="47"/>
    </row>
    <row r="863" spans="1:3" s="11" customFormat="1" x14ac:dyDescent="0.25">
      <c r="A863" s="47"/>
      <c r="B863" s="47"/>
      <c r="C863" s="47"/>
    </row>
    <row r="864" spans="1:3" s="11" customFormat="1" x14ac:dyDescent="0.25">
      <c r="A864" s="47"/>
      <c r="B864" s="47"/>
      <c r="C864" s="47"/>
    </row>
    <row r="865" spans="1:3" s="11" customFormat="1" x14ac:dyDescent="0.25">
      <c r="A865" s="47"/>
      <c r="B865" s="47"/>
      <c r="C865" s="47"/>
    </row>
    <row r="866" spans="1:3" s="11" customFormat="1" x14ac:dyDescent="0.25">
      <c r="A866" s="47"/>
      <c r="B866" s="47"/>
      <c r="C866" s="47"/>
    </row>
    <row r="867" spans="1:3" s="11" customFormat="1" x14ac:dyDescent="0.25">
      <c r="A867" s="47"/>
      <c r="B867" s="47"/>
      <c r="C867" s="47"/>
    </row>
    <row r="868" spans="1:3" s="11" customFormat="1" x14ac:dyDescent="0.25">
      <c r="A868" s="47"/>
      <c r="B868" s="47"/>
      <c r="C868" s="47"/>
    </row>
    <row r="869" spans="1:3" s="11" customFormat="1" x14ac:dyDescent="0.25">
      <c r="A869" s="47"/>
      <c r="B869" s="47"/>
      <c r="C869" s="47"/>
    </row>
    <row r="870" spans="1:3" s="11" customFormat="1" x14ac:dyDescent="0.25">
      <c r="A870" s="47"/>
      <c r="B870" s="47"/>
      <c r="C870" s="47"/>
    </row>
    <row r="871" spans="1:3" s="11" customFormat="1" x14ac:dyDescent="0.25">
      <c r="A871" s="47"/>
      <c r="B871" s="47"/>
      <c r="C871" s="47"/>
    </row>
    <row r="872" spans="1:3" s="11" customFormat="1" x14ac:dyDescent="0.25">
      <c r="A872" s="47"/>
      <c r="B872" s="47"/>
      <c r="C872" s="47"/>
    </row>
    <row r="873" spans="1:3" s="11" customFormat="1" x14ac:dyDescent="0.25">
      <c r="A873" s="47"/>
      <c r="B873" s="47"/>
      <c r="C873" s="47"/>
    </row>
    <row r="874" spans="1:3" s="11" customFormat="1" x14ac:dyDescent="0.25">
      <c r="A874" s="47"/>
      <c r="B874" s="47"/>
      <c r="C874" s="47"/>
    </row>
    <row r="875" spans="1:3" s="11" customFormat="1" x14ac:dyDescent="0.25">
      <c r="A875" s="47"/>
      <c r="B875" s="47"/>
      <c r="C875" s="47"/>
    </row>
    <row r="876" spans="1:3" s="11" customFormat="1" x14ac:dyDescent="0.25">
      <c r="A876" s="47"/>
      <c r="B876" s="47"/>
      <c r="C876" s="47"/>
    </row>
    <row r="877" spans="1:3" s="11" customFormat="1" x14ac:dyDescent="0.25">
      <c r="A877" s="47"/>
      <c r="B877" s="47"/>
      <c r="C877" s="47"/>
    </row>
    <row r="878" spans="1:3" s="11" customFormat="1" x14ac:dyDescent="0.25">
      <c r="A878" s="47"/>
      <c r="B878" s="47"/>
      <c r="C878" s="47"/>
    </row>
    <row r="879" spans="1:3" s="11" customFormat="1" x14ac:dyDescent="0.25">
      <c r="A879" s="47"/>
      <c r="B879" s="47"/>
      <c r="C879" s="47"/>
    </row>
    <row r="880" spans="1:3" s="11" customFormat="1" x14ac:dyDescent="0.25">
      <c r="A880" s="47"/>
      <c r="B880" s="47"/>
      <c r="C880" s="47"/>
    </row>
    <row r="881" spans="1:3" s="11" customFormat="1" x14ac:dyDescent="0.25">
      <c r="A881" s="47"/>
      <c r="B881" s="47"/>
      <c r="C881" s="47"/>
    </row>
    <row r="882" spans="1:3" s="11" customFormat="1" x14ac:dyDescent="0.25">
      <c r="A882" s="47"/>
      <c r="B882" s="47"/>
      <c r="C882" s="47"/>
    </row>
    <row r="883" spans="1:3" s="11" customFormat="1" x14ac:dyDescent="0.25">
      <c r="A883" s="47"/>
      <c r="B883" s="47"/>
      <c r="C883" s="47"/>
    </row>
    <row r="884" spans="1:3" s="11" customFormat="1" x14ac:dyDescent="0.25">
      <c r="A884" s="47"/>
      <c r="B884" s="47"/>
      <c r="C884" s="47"/>
    </row>
    <row r="885" spans="1:3" s="11" customFormat="1" x14ac:dyDescent="0.25">
      <c r="A885" s="47"/>
      <c r="B885" s="47"/>
      <c r="C885" s="47"/>
    </row>
    <row r="886" spans="1:3" s="11" customFormat="1" x14ac:dyDescent="0.25">
      <c r="A886" s="47"/>
      <c r="B886" s="47"/>
      <c r="C886" s="47"/>
    </row>
    <row r="887" spans="1:3" s="11" customFormat="1" x14ac:dyDescent="0.25">
      <c r="A887" s="47"/>
      <c r="B887" s="47"/>
      <c r="C887" s="47"/>
    </row>
    <row r="888" spans="1:3" s="11" customFormat="1" x14ac:dyDescent="0.25">
      <c r="A888" s="47"/>
      <c r="B888" s="47"/>
      <c r="C888" s="47"/>
    </row>
    <row r="889" spans="1:3" s="11" customFormat="1" x14ac:dyDescent="0.25">
      <c r="A889" s="47"/>
      <c r="B889" s="47"/>
      <c r="C889" s="47"/>
    </row>
    <row r="890" spans="1:3" s="11" customFormat="1" x14ac:dyDescent="0.25">
      <c r="A890" s="47"/>
      <c r="B890" s="47"/>
      <c r="C890" s="47"/>
    </row>
    <row r="891" spans="1:3" s="11" customFormat="1" x14ac:dyDescent="0.25">
      <c r="A891" s="47"/>
      <c r="B891" s="47"/>
      <c r="C891" s="47"/>
    </row>
    <row r="892" spans="1:3" s="11" customFormat="1" x14ac:dyDescent="0.25">
      <c r="A892" s="47"/>
      <c r="B892" s="47"/>
      <c r="C892" s="47"/>
    </row>
    <row r="893" spans="1:3" s="11" customFormat="1" x14ac:dyDescent="0.25">
      <c r="A893" s="47"/>
      <c r="B893" s="47"/>
      <c r="C893" s="47"/>
    </row>
    <row r="894" spans="1:3" s="11" customFormat="1" x14ac:dyDescent="0.25">
      <c r="A894" s="47"/>
      <c r="B894" s="47"/>
      <c r="C894" s="47"/>
    </row>
    <row r="895" spans="1:3" s="11" customFormat="1" x14ac:dyDescent="0.25">
      <c r="A895" s="47"/>
      <c r="B895" s="47"/>
      <c r="C895" s="47"/>
    </row>
    <row r="896" spans="1:3" s="11" customFormat="1" x14ac:dyDescent="0.25">
      <c r="A896" s="47"/>
      <c r="B896" s="47"/>
      <c r="C896" s="47"/>
    </row>
    <row r="897" spans="1:3" s="11" customFormat="1" x14ac:dyDescent="0.25">
      <c r="A897" s="47"/>
      <c r="B897" s="47"/>
      <c r="C897" s="47"/>
    </row>
    <row r="898" spans="1:3" s="11" customFormat="1" x14ac:dyDescent="0.25">
      <c r="A898" s="47"/>
      <c r="B898" s="47"/>
      <c r="C898" s="47"/>
    </row>
    <row r="899" spans="1:3" s="11" customFormat="1" x14ac:dyDescent="0.25">
      <c r="A899" s="47"/>
      <c r="B899" s="47"/>
      <c r="C899" s="47"/>
    </row>
    <row r="900" spans="1:3" s="11" customFormat="1" x14ac:dyDescent="0.25">
      <c r="A900" s="47"/>
      <c r="B900" s="47"/>
      <c r="C900" s="47"/>
    </row>
    <row r="901" spans="1:3" s="11" customFormat="1" x14ac:dyDescent="0.25">
      <c r="A901" s="47"/>
      <c r="B901" s="47"/>
      <c r="C901" s="47"/>
    </row>
    <row r="902" spans="1:3" s="11" customFormat="1" x14ac:dyDescent="0.25">
      <c r="A902" s="47"/>
      <c r="B902" s="47"/>
      <c r="C902" s="47"/>
    </row>
    <row r="903" spans="1:3" s="11" customFormat="1" x14ac:dyDescent="0.25">
      <c r="A903" s="47"/>
      <c r="B903" s="47"/>
      <c r="C903" s="47"/>
    </row>
    <row r="904" spans="1:3" s="11" customFormat="1" x14ac:dyDescent="0.25">
      <c r="A904" s="47"/>
      <c r="B904" s="47"/>
      <c r="C904" s="47"/>
    </row>
    <row r="905" spans="1:3" s="11" customFormat="1" x14ac:dyDescent="0.25">
      <c r="A905" s="47"/>
      <c r="B905" s="47"/>
      <c r="C905" s="47"/>
    </row>
    <row r="906" spans="1:3" s="11" customFormat="1" x14ac:dyDescent="0.25">
      <c r="A906" s="47"/>
      <c r="B906" s="47"/>
      <c r="C906" s="47"/>
    </row>
    <row r="907" spans="1:3" s="11" customFormat="1" x14ac:dyDescent="0.25">
      <c r="A907" s="47"/>
      <c r="B907" s="47"/>
      <c r="C907" s="47"/>
    </row>
    <row r="908" spans="1:3" s="11" customFormat="1" x14ac:dyDescent="0.25">
      <c r="A908" s="47"/>
      <c r="B908" s="47"/>
      <c r="C908" s="47"/>
    </row>
    <row r="909" spans="1:3" s="11" customFormat="1" x14ac:dyDescent="0.25">
      <c r="A909" s="47"/>
      <c r="B909" s="47"/>
      <c r="C909" s="47"/>
    </row>
    <row r="910" spans="1:3" s="11" customFormat="1" x14ac:dyDescent="0.25">
      <c r="A910" s="47"/>
      <c r="B910" s="47"/>
      <c r="C910" s="47"/>
    </row>
    <row r="911" spans="1:3" s="11" customFormat="1" x14ac:dyDescent="0.25">
      <c r="A911" s="47"/>
      <c r="B911" s="47"/>
      <c r="C911" s="47"/>
    </row>
    <row r="912" spans="1:3" s="11" customFormat="1" x14ac:dyDescent="0.25">
      <c r="A912" s="47"/>
      <c r="B912" s="47"/>
      <c r="C912" s="47"/>
    </row>
    <row r="913" spans="1:3" s="11" customFormat="1" x14ac:dyDescent="0.25">
      <c r="A913" s="47"/>
      <c r="B913" s="47"/>
      <c r="C913" s="47"/>
    </row>
    <row r="914" spans="1:3" s="11" customFormat="1" x14ac:dyDescent="0.25">
      <c r="A914" s="47"/>
      <c r="B914" s="47"/>
      <c r="C914" s="47"/>
    </row>
    <row r="915" spans="1:3" s="11" customFormat="1" x14ac:dyDescent="0.25">
      <c r="A915" s="47"/>
      <c r="B915" s="47"/>
      <c r="C915" s="47"/>
    </row>
    <row r="916" spans="1:3" s="11" customFormat="1" x14ac:dyDescent="0.25">
      <c r="A916" s="47"/>
      <c r="B916" s="47"/>
      <c r="C916" s="47"/>
    </row>
    <row r="917" spans="1:3" s="11" customFormat="1" x14ac:dyDescent="0.25">
      <c r="A917" s="47"/>
      <c r="B917" s="47"/>
      <c r="C917" s="47"/>
    </row>
    <row r="918" spans="1:3" s="11" customFormat="1" x14ac:dyDescent="0.25">
      <c r="A918" s="47"/>
      <c r="B918" s="47"/>
      <c r="C918" s="47"/>
    </row>
    <row r="919" spans="1:3" s="11" customFormat="1" x14ac:dyDescent="0.25">
      <c r="A919" s="47"/>
      <c r="B919" s="47"/>
      <c r="C919" s="47"/>
    </row>
    <row r="920" spans="1:3" s="11" customFormat="1" x14ac:dyDescent="0.25">
      <c r="A920" s="47"/>
      <c r="B920" s="47"/>
      <c r="C920" s="47"/>
    </row>
    <row r="921" spans="1:3" s="11" customFormat="1" x14ac:dyDescent="0.25">
      <c r="A921" s="47"/>
      <c r="B921" s="47"/>
      <c r="C921" s="47"/>
    </row>
    <row r="922" spans="1:3" s="11" customFormat="1" x14ac:dyDescent="0.25">
      <c r="A922" s="47"/>
      <c r="B922" s="47"/>
      <c r="C922" s="47"/>
    </row>
    <row r="923" spans="1:3" s="11" customFormat="1" x14ac:dyDescent="0.25">
      <c r="A923" s="47"/>
      <c r="B923" s="47"/>
      <c r="C923" s="47"/>
    </row>
    <row r="924" spans="1:3" s="11" customFormat="1" x14ac:dyDescent="0.25">
      <c r="A924" s="47"/>
      <c r="B924" s="47"/>
      <c r="C924" s="47"/>
    </row>
    <row r="925" spans="1:3" s="11" customFormat="1" x14ac:dyDescent="0.25">
      <c r="A925" s="47"/>
      <c r="B925" s="47"/>
      <c r="C925" s="47"/>
    </row>
    <row r="926" spans="1:3" s="11" customFormat="1" x14ac:dyDescent="0.25">
      <c r="A926" s="47"/>
      <c r="B926" s="47"/>
      <c r="C926" s="47"/>
    </row>
    <row r="927" spans="1:3" s="11" customFormat="1" x14ac:dyDescent="0.25">
      <c r="A927" s="47"/>
      <c r="B927" s="47"/>
      <c r="C927" s="47"/>
    </row>
    <row r="928" spans="1:3" s="11" customFormat="1" x14ac:dyDescent="0.25">
      <c r="A928" s="47"/>
      <c r="B928" s="47"/>
      <c r="C928" s="47"/>
    </row>
    <row r="929" spans="1:3" s="11" customFormat="1" x14ac:dyDescent="0.25">
      <c r="A929" s="47"/>
      <c r="B929" s="47"/>
      <c r="C929" s="47"/>
    </row>
    <row r="930" spans="1:3" s="11" customFormat="1" x14ac:dyDescent="0.25">
      <c r="A930" s="47"/>
      <c r="B930" s="47"/>
      <c r="C930" s="47"/>
    </row>
    <row r="931" spans="1:3" s="11" customFormat="1" x14ac:dyDescent="0.25">
      <c r="A931" s="47"/>
      <c r="B931" s="47"/>
      <c r="C931" s="47"/>
    </row>
    <row r="932" spans="1:3" s="11" customFormat="1" x14ac:dyDescent="0.25">
      <c r="A932" s="47"/>
      <c r="B932" s="47"/>
      <c r="C932" s="47"/>
    </row>
    <row r="933" spans="1:3" s="11" customFormat="1" x14ac:dyDescent="0.25">
      <c r="A933" s="47"/>
      <c r="B933" s="47"/>
      <c r="C933" s="47"/>
    </row>
    <row r="934" spans="1:3" s="11" customFormat="1" x14ac:dyDescent="0.25">
      <c r="A934" s="47"/>
      <c r="B934" s="47"/>
      <c r="C934" s="47"/>
    </row>
    <row r="935" spans="1:3" s="11" customFormat="1" x14ac:dyDescent="0.25">
      <c r="A935" s="47"/>
      <c r="B935" s="47"/>
      <c r="C935" s="47"/>
    </row>
    <row r="936" spans="1:3" s="11" customFormat="1" x14ac:dyDescent="0.25">
      <c r="A936" s="47"/>
      <c r="B936" s="47"/>
      <c r="C936" s="47"/>
    </row>
    <row r="937" spans="1:3" s="11" customFormat="1" x14ac:dyDescent="0.25">
      <c r="A937" s="47"/>
      <c r="B937" s="47"/>
      <c r="C937" s="47"/>
    </row>
    <row r="938" spans="1:3" s="11" customFormat="1" x14ac:dyDescent="0.25">
      <c r="A938" s="47"/>
      <c r="B938" s="47"/>
      <c r="C938" s="47"/>
    </row>
    <row r="939" spans="1:3" s="11" customFormat="1" x14ac:dyDescent="0.25">
      <c r="A939" s="47"/>
      <c r="B939" s="47"/>
      <c r="C939" s="47"/>
    </row>
    <row r="940" spans="1:3" s="11" customFormat="1" x14ac:dyDescent="0.25">
      <c r="A940" s="47"/>
      <c r="B940" s="47"/>
      <c r="C940" s="47"/>
    </row>
    <row r="941" spans="1:3" s="11" customFormat="1" x14ac:dyDescent="0.25">
      <c r="A941" s="47"/>
      <c r="B941" s="47"/>
      <c r="C941" s="47"/>
    </row>
    <row r="942" spans="1:3" s="11" customFormat="1" x14ac:dyDescent="0.25">
      <c r="A942" s="47"/>
      <c r="B942" s="47"/>
      <c r="C942" s="47"/>
    </row>
    <row r="943" spans="1:3" s="11" customFormat="1" x14ac:dyDescent="0.25">
      <c r="A943" s="47"/>
      <c r="B943" s="47"/>
      <c r="C943" s="47"/>
    </row>
    <row r="944" spans="1:3" s="11" customFormat="1" x14ac:dyDescent="0.25">
      <c r="A944" s="47"/>
      <c r="B944" s="47"/>
      <c r="C944" s="47"/>
    </row>
    <row r="945" spans="1:3" s="11" customFormat="1" x14ac:dyDescent="0.25">
      <c r="A945" s="47"/>
      <c r="B945" s="47"/>
      <c r="C945" s="47"/>
    </row>
    <row r="946" spans="1:3" s="11" customFormat="1" x14ac:dyDescent="0.25">
      <c r="A946" s="47"/>
      <c r="B946" s="47"/>
      <c r="C946" s="47"/>
    </row>
    <row r="947" spans="1:3" s="11" customFormat="1" x14ac:dyDescent="0.25">
      <c r="A947" s="47"/>
      <c r="B947" s="47"/>
      <c r="C947" s="47"/>
    </row>
    <row r="948" spans="1:3" s="11" customFormat="1" x14ac:dyDescent="0.25">
      <c r="A948" s="47"/>
      <c r="B948" s="47"/>
      <c r="C948" s="47"/>
    </row>
    <row r="949" spans="1:3" s="11" customFormat="1" x14ac:dyDescent="0.25">
      <c r="A949" s="47"/>
      <c r="B949" s="47"/>
      <c r="C949" s="47"/>
    </row>
    <row r="950" spans="1:3" s="11" customFormat="1" x14ac:dyDescent="0.25">
      <c r="A950" s="47"/>
      <c r="B950" s="47"/>
      <c r="C950" s="47"/>
    </row>
    <row r="951" spans="1:3" s="11" customFormat="1" x14ac:dyDescent="0.25">
      <c r="A951" s="47"/>
      <c r="B951" s="47"/>
      <c r="C951" s="47"/>
    </row>
    <row r="952" spans="1:3" s="11" customFormat="1" x14ac:dyDescent="0.25">
      <c r="A952" s="47"/>
      <c r="B952" s="47"/>
      <c r="C952" s="47"/>
    </row>
    <row r="953" spans="1:3" s="11" customFormat="1" x14ac:dyDescent="0.25">
      <c r="A953" s="47"/>
      <c r="B953" s="47"/>
      <c r="C953" s="47"/>
    </row>
    <row r="954" spans="1:3" s="11" customFormat="1" x14ac:dyDescent="0.25">
      <c r="A954" s="47"/>
      <c r="B954" s="47"/>
      <c r="C954" s="47"/>
    </row>
    <row r="955" spans="1:3" s="11" customFormat="1" x14ac:dyDescent="0.25">
      <c r="A955" s="47"/>
      <c r="B955" s="47"/>
      <c r="C955" s="47"/>
    </row>
    <row r="956" spans="1:3" s="11" customFormat="1" x14ac:dyDescent="0.25">
      <c r="A956" s="47"/>
      <c r="B956" s="47"/>
      <c r="C956" s="47"/>
    </row>
    <row r="957" spans="1:3" s="11" customFormat="1" x14ac:dyDescent="0.25">
      <c r="A957" s="47"/>
      <c r="B957" s="47"/>
      <c r="C957" s="47"/>
    </row>
    <row r="958" spans="1:3" s="11" customFormat="1" x14ac:dyDescent="0.25">
      <c r="A958" s="47"/>
      <c r="B958" s="47"/>
      <c r="C958" s="47"/>
    </row>
    <row r="959" spans="1:3" s="11" customFormat="1" x14ac:dyDescent="0.25">
      <c r="A959" s="47"/>
      <c r="B959" s="47"/>
      <c r="C959" s="47"/>
    </row>
    <row r="960" spans="1:3" s="11" customFormat="1" x14ac:dyDescent="0.25">
      <c r="A960" s="47"/>
      <c r="B960" s="47"/>
      <c r="C960" s="47"/>
    </row>
    <row r="961" spans="1:3" s="11" customFormat="1" x14ac:dyDescent="0.25">
      <c r="A961" s="47"/>
      <c r="B961" s="47"/>
      <c r="C961" s="47"/>
    </row>
    <row r="962" spans="1:3" s="11" customFormat="1" x14ac:dyDescent="0.25">
      <c r="A962" s="47"/>
      <c r="B962" s="47"/>
      <c r="C962" s="47"/>
    </row>
    <row r="963" spans="1:3" s="11" customFormat="1" x14ac:dyDescent="0.25">
      <c r="A963" s="47"/>
      <c r="B963" s="47"/>
      <c r="C963" s="47"/>
    </row>
    <row r="964" spans="1:3" s="11" customFormat="1" x14ac:dyDescent="0.25">
      <c r="A964" s="47"/>
      <c r="B964" s="47"/>
      <c r="C964" s="47"/>
    </row>
    <row r="965" spans="1:3" s="11" customFormat="1" x14ac:dyDescent="0.25">
      <c r="A965" s="47"/>
      <c r="B965" s="47"/>
      <c r="C965" s="47"/>
    </row>
    <row r="966" spans="1:3" s="11" customFormat="1" x14ac:dyDescent="0.25">
      <c r="A966" s="47"/>
      <c r="B966" s="47"/>
      <c r="C966" s="47"/>
    </row>
    <row r="967" spans="1:3" s="11" customFormat="1" x14ac:dyDescent="0.25">
      <c r="A967" s="47"/>
      <c r="B967" s="47"/>
      <c r="C967" s="47"/>
    </row>
    <row r="968" spans="1:3" s="11" customFormat="1" x14ac:dyDescent="0.25">
      <c r="A968" s="47"/>
      <c r="B968" s="47"/>
      <c r="C968" s="47"/>
    </row>
    <row r="969" spans="1:3" s="11" customFormat="1" x14ac:dyDescent="0.25">
      <c r="A969" s="47"/>
      <c r="B969" s="47"/>
      <c r="C969" s="47"/>
    </row>
    <row r="970" spans="1:3" s="11" customFormat="1" x14ac:dyDescent="0.25">
      <c r="A970" s="47"/>
      <c r="B970" s="47"/>
      <c r="C970" s="47"/>
    </row>
    <row r="971" spans="1:3" s="11" customFormat="1" x14ac:dyDescent="0.25">
      <c r="A971" s="47"/>
      <c r="B971" s="47"/>
      <c r="C971" s="47"/>
    </row>
    <row r="972" spans="1:3" s="11" customFormat="1" x14ac:dyDescent="0.25">
      <c r="A972" s="47"/>
      <c r="B972" s="47"/>
      <c r="C972" s="47"/>
    </row>
    <row r="973" spans="1:3" s="11" customFormat="1" x14ac:dyDescent="0.25">
      <c r="A973" s="47"/>
      <c r="B973" s="47"/>
      <c r="C973" s="47"/>
    </row>
    <row r="974" spans="1:3" s="11" customFormat="1" x14ac:dyDescent="0.25">
      <c r="A974" s="47"/>
      <c r="B974" s="47"/>
      <c r="C974" s="47"/>
    </row>
    <row r="975" spans="1:3" s="11" customFormat="1" x14ac:dyDescent="0.25">
      <c r="A975" s="47"/>
      <c r="B975" s="47"/>
      <c r="C975" s="47"/>
    </row>
    <row r="976" spans="1:3" s="11" customFormat="1" x14ac:dyDescent="0.25">
      <c r="A976" s="47"/>
      <c r="B976" s="47"/>
      <c r="C976" s="47"/>
    </row>
    <row r="977" spans="1:3" s="11" customFormat="1" x14ac:dyDescent="0.25">
      <c r="A977" s="47"/>
      <c r="B977" s="47"/>
      <c r="C977" s="47"/>
    </row>
    <row r="978" spans="1:3" s="11" customFormat="1" x14ac:dyDescent="0.25">
      <c r="A978" s="47"/>
      <c r="B978" s="47"/>
      <c r="C978" s="47"/>
    </row>
    <row r="979" spans="1:3" s="11" customFormat="1" x14ac:dyDescent="0.25">
      <c r="A979" s="47"/>
      <c r="B979" s="47"/>
      <c r="C979" s="47"/>
    </row>
    <row r="980" spans="1:3" s="11" customFormat="1" x14ac:dyDescent="0.25">
      <c r="A980" s="47"/>
      <c r="B980" s="47"/>
      <c r="C980" s="47"/>
    </row>
    <row r="981" spans="1:3" s="11" customFormat="1" x14ac:dyDescent="0.25">
      <c r="A981" s="47"/>
      <c r="B981" s="47"/>
      <c r="C981" s="47"/>
    </row>
    <row r="982" spans="1:3" s="11" customFormat="1" x14ac:dyDescent="0.25">
      <c r="A982" s="47"/>
      <c r="B982" s="47"/>
      <c r="C982" s="47"/>
    </row>
    <row r="983" spans="1:3" s="11" customFormat="1" x14ac:dyDescent="0.25">
      <c r="A983" s="47"/>
      <c r="B983" s="47"/>
      <c r="C983" s="47"/>
    </row>
    <row r="984" spans="1:3" s="11" customFormat="1" x14ac:dyDescent="0.25">
      <c r="A984" s="47"/>
      <c r="B984" s="47"/>
      <c r="C984" s="47"/>
    </row>
    <row r="985" spans="1:3" s="11" customFormat="1" x14ac:dyDescent="0.25">
      <c r="A985" s="47"/>
      <c r="B985" s="47"/>
      <c r="C985" s="47"/>
    </row>
    <row r="986" spans="1:3" s="11" customFormat="1" x14ac:dyDescent="0.25">
      <c r="A986" s="47"/>
      <c r="B986" s="47"/>
      <c r="C986" s="47"/>
    </row>
    <row r="987" spans="1:3" s="11" customFormat="1" x14ac:dyDescent="0.25">
      <c r="A987" s="47"/>
      <c r="B987" s="47"/>
      <c r="C987" s="47"/>
    </row>
    <row r="988" spans="1:3" s="11" customFormat="1" x14ac:dyDescent="0.25">
      <c r="A988" s="47"/>
      <c r="B988" s="47"/>
      <c r="C988" s="47"/>
    </row>
    <row r="989" spans="1:3" s="11" customFormat="1" x14ac:dyDescent="0.25">
      <c r="A989" s="47"/>
      <c r="B989" s="47"/>
      <c r="C989" s="47"/>
    </row>
    <row r="990" spans="1:3" s="11" customFormat="1" x14ac:dyDescent="0.25">
      <c r="A990" s="47"/>
      <c r="B990" s="47"/>
      <c r="C990" s="47"/>
    </row>
    <row r="991" spans="1:3" s="11" customFormat="1" x14ac:dyDescent="0.25">
      <c r="A991" s="47"/>
      <c r="B991" s="47"/>
      <c r="C991" s="47"/>
    </row>
    <row r="992" spans="1:3" s="11" customFormat="1" x14ac:dyDescent="0.25">
      <c r="A992" s="47"/>
      <c r="B992" s="47"/>
      <c r="C992" s="47"/>
    </row>
    <row r="993" spans="1:3" s="11" customFormat="1" x14ac:dyDescent="0.25">
      <c r="A993" s="47"/>
      <c r="B993" s="47"/>
      <c r="C993" s="47"/>
    </row>
    <row r="994" spans="1:3" s="11" customFormat="1" x14ac:dyDescent="0.25">
      <c r="A994" s="47"/>
      <c r="B994" s="47"/>
      <c r="C994" s="47"/>
    </row>
    <row r="995" spans="1:3" s="11" customFormat="1" x14ac:dyDescent="0.25">
      <c r="A995" s="47"/>
      <c r="B995" s="47"/>
      <c r="C995" s="47"/>
    </row>
    <row r="996" spans="1:3" s="11" customFormat="1" x14ac:dyDescent="0.25">
      <c r="A996" s="47"/>
      <c r="B996" s="47"/>
      <c r="C996" s="47"/>
    </row>
    <row r="997" spans="1:3" s="11" customFormat="1" x14ac:dyDescent="0.25">
      <c r="A997" s="47"/>
      <c r="B997" s="47"/>
      <c r="C997" s="47"/>
    </row>
    <row r="998" spans="1:3" s="11" customFormat="1" x14ac:dyDescent="0.25">
      <c r="A998" s="47"/>
      <c r="B998" s="47"/>
      <c r="C998" s="47"/>
    </row>
    <row r="999" spans="1:3" s="11" customFormat="1" x14ac:dyDescent="0.25">
      <c r="A999" s="47"/>
      <c r="B999" s="47"/>
      <c r="C999" s="47"/>
    </row>
    <row r="1000" spans="1:3" s="11" customFormat="1" x14ac:dyDescent="0.25">
      <c r="A1000" s="47"/>
      <c r="B1000" s="47"/>
      <c r="C1000" s="47"/>
    </row>
    <row r="1001" spans="1:3" s="11" customFormat="1" x14ac:dyDescent="0.25">
      <c r="A1001" s="47"/>
      <c r="B1001" s="47"/>
      <c r="C1001" s="47"/>
    </row>
    <row r="1002" spans="1:3" s="11" customFormat="1" x14ac:dyDescent="0.25">
      <c r="A1002" s="47"/>
      <c r="B1002" s="47"/>
      <c r="C1002" s="47"/>
    </row>
    <row r="1003" spans="1:3" s="11" customFormat="1" x14ac:dyDescent="0.25">
      <c r="A1003" s="47"/>
      <c r="B1003" s="47"/>
      <c r="C1003" s="47"/>
    </row>
    <row r="1004" spans="1:3" s="11" customFormat="1" x14ac:dyDescent="0.25">
      <c r="A1004" s="47"/>
      <c r="B1004" s="47"/>
      <c r="C1004" s="47"/>
    </row>
    <row r="1005" spans="1:3" s="11" customFormat="1" x14ac:dyDescent="0.25">
      <c r="A1005" s="47"/>
      <c r="B1005" s="47"/>
      <c r="C1005" s="47"/>
    </row>
    <row r="1006" spans="1:3" s="11" customFormat="1" x14ac:dyDescent="0.25">
      <c r="A1006" s="47"/>
      <c r="B1006" s="47"/>
      <c r="C1006" s="47"/>
    </row>
    <row r="1007" spans="1:3" s="11" customFormat="1" x14ac:dyDescent="0.25">
      <c r="A1007" s="47"/>
      <c r="B1007" s="47"/>
      <c r="C1007" s="47"/>
    </row>
    <row r="1008" spans="1:3" s="11" customFormat="1" x14ac:dyDescent="0.25">
      <c r="A1008" s="47"/>
      <c r="B1008" s="47"/>
      <c r="C1008" s="47"/>
    </row>
    <row r="1009" spans="1:3" s="11" customFormat="1" x14ac:dyDescent="0.25">
      <c r="A1009" s="47"/>
      <c r="B1009" s="47"/>
      <c r="C1009" s="47"/>
    </row>
    <row r="1010" spans="1:3" s="11" customFormat="1" x14ac:dyDescent="0.25">
      <c r="A1010" s="47"/>
      <c r="B1010" s="47"/>
      <c r="C1010" s="47"/>
    </row>
    <row r="1011" spans="1:3" s="11" customFormat="1" x14ac:dyDescent="0.25">
      <c r="A1011" s="47"/>
      <c r="B1011" s="47"/>
      <c r="C1011" s="47"/>
    </row>
    <row r="1012" spans="1:3" s="11" customFormat="1" x14ac:dyDescent="0.25">
      <c r="A1012" s="47"/>
      <c r="B1012" s="47"/>
      <c r="C1012" s="47"/>
    </row>
    <row r="1013" spans="1:3" s="11" customFormat="1" x14ac:dyDescent="0.25">
      <c r="A1013" s="47"/>
      <c r="B1013" s="47"/>
      <c r="C1013" s="47"/>
    </row>
    <row r="1014" spans="1:3" s="11" customFormat="1" x14ac:dyDescent="0.25">
      <c r="A1014" s="47"/>
      <c r="B1014" s="47"/>
      <c r="C1014" s="47"/>
    </row>
    <row r="1015" spans="1:3" s="11" customFormat="1" x14ac:dyDescent="0.25">
      <c r="A1015" s="47"/>
      <c r="B1015" s="47"/>
      <c r="C1015" s="47"/>
    </row>
    <row r="1016" spans="1:3" s="11" customFormat="1" x14ac:dyDescent="0.25">
      <c r="A1016" s="47"/>
      <c r="B1016" s="47"/>
      <c r="C1016" s="47"/>
    </row>
    <row r="1017" spans="1:3" s="11" customFormat="1" x14ac:dyDescent="0.25">
      <c r="A1017" s="47"/>
      <c r="B1017" s="47"/>
      <c r="C1017" s="47"/>
    </row>
    <row r="1018" spans="1:3" s="11" customFormat="1" x14ac:dyDescent="0.25">
      <c r="A1018" s="47"/>
      <c r="B1018" s="47"/>
      <c r="C1018" s="47"/>
    </row>
    <row r="1019" spans="1:3" s="11" customFormat="1" x14ac:dyDescent="0.25">
      <c r="A1019" s="47"/>
      <c r="B1019" s="47"/>
      <c r="C1019" s="47"/>
    </row>
    <row r="1020" spans="1:3" s="11" customFormat="1" x14ac:dyDescent="0.25">
      <c r="A1020" s="47"/>
      <c r="B1020" s="47"/>
      <c r="C1020" s="47"/>
    </row>
    <row r="1021" spans="1:3" s="11" customFormat="1" x14ac:dyDescent="0.25">
      <c r="A1021" s="47"/>
      <c r="B1021" s="47"/>
      <c r="C1021" s="47"/>
    </row>
    <row r="1022" spans="1:3" s="11" customFormat="1" x14ac:dyDescent="0.25">
      <c r="A1022" s="47"/>
      <c r="B1022" s="47"/>
      <c r="C1022" s="47"/>
    </row>
    <row r="1023" spans="1:3" s="11" customFormat="1" x14ac:dyDescent="0.25">
      <c r="A1023" s="47"/>
      <c r="B1023" s="47"/>
      <c r="C1023" s="47"/>
    </row>
    <row r="1024" spans="1:3" s="11" customFormat="1" x14ac:dyDescent="0.25">
      <c r="A1024" s="47"/>
      <c r="B1024" s="47"/>
      <c r="C1024" s="47"/>
    </row>
    <row r="1025" spans="1:3" s="11" customFormat="1" x14ac:dyDescent="0.25">
      <c r="A1025" s="47"/>
      <c r="B1025" s="47"/>
      <c r="C1025" s="47"/>
    </row>
    <row r="1026" spans="1:3" s="11" customFormat="1" x14ac:dyDescent="0.25">
      <c r="A1026" s="47"/>
      <c r="B1026" s="47"/>
      <c r="C1026" s="47"/>
    </row>
    <row r="1027" spans="1:3" s="11" customFormat="1" x14ac:dyDescent="0.25">
      <c r="A1027" s="47"/>
      <c r="B1027" s="47"/>
      <c r="C1027" s="47"/>
    </row>
    <row r="1028" spans="1:3" s="11" customFormat="1" x14ac:dyDescent="0.25">
      <c r="A1028" s="47"/>
      <c r="B1028" s="47"/>
      <c r="C1028" s="47"/>
    </row>
    <row r="1029" spans="1:3" s="11" customFormat="1" x14ac:dyDescent="0.25">
      <c r="A1029" s="47"/>
      <c r="B1029" s="47"/>
      <c r="C1029" s="47"/>
    </row>
    <row r="1030" spans="1:3" s="11" customFormat="1" x14ac:dyDescent="0.25">
      <c r="A1030" s="47"/>
      <c r="B1030" s="47"/>
      <c r="C1030" s="47"/>
    </row>
    <row r="1031" spans="1:3" s="11" customFormat="1" x14ac:dyDescent="0.25">
      <c r="A1031" s="47"/>
      <c r="B1031" s="47"/>
      <c r="C1031" s="47"/>
    </row>
    <row r="1032" spans="1:3" s="11" customFormat="1" x14ac:dyDescent="0.25">
      <c r="A1032" s="47"/>
      <c r="B1032" s="47"/>
      <c r="C1032" s="47"/>
    </row>
    <row r="1033" spans="1:3" s="11" customFormat="1" x14ac:dyDescent="0.25">
      <c r="A1033" s="47"/>
      <c r="B1033" s="47"/>
      <c r="C1033" s="47"/>
    </row>
    <row r="1034" spans="1:3" s="11" customFormat="1" x14ac:dyDescent="0.25">
      <c r="A1034" s="47"/>
      <c r="B1034" s="47"/>
      <c r="C1034" s="47"/>
    </row>
    <row r="1035" spans="1:3" s="11" customFormat="1" x14ac:dyDescent="0.25">
      <c r="A1035" s="47"/>
      <c r="B1035" s="47"/>
      <c r="C1035" s="47"/>
    </row>
    <row r="1036" spans="1:3" s="11" customFormat="1" x14ac:dyDescent="0.25">
      <c r="A1036" s="47"/>
      <c r="B1036" s="47"/>
      <c r="C1036" s="47"/>
    </row>
    <row r="1037" spans="1:3" s="11" customFormat="1" x14ac:dyDescent="0.25">
      <c r="A1037" s="47"/>
      <c r="B1037" s="47"/>
      <c r="C1037" s="47"/>
    </row>
    <row r="1038" spans="1:3" s="11" customFormat="1" x14ac:dyDescent="0.25">
      <c r="A1038" s="47"/>
      <c r="B1038" s="47"/>
      <c r="C1038" s="47"/>
    </row>
    <row r="1039" spans="1:3" s="11" customFormat="1" x14ac:dyDescent="0.25">
      <c r="A1039" s="47"/>
      <c r="B1039" s="47"/>
      <c r="C1039" s="47"/>
    </row>
    <row r="1040" spans="1:3" s="11" customFormat="1" x14ac:dyDescent="0.25">
      <c r="A1040" s="47"/>
      <c r="B1040" s="47"/>
      <c r="C1040" s="47"/>
    </row>
    <row r="1041" spans="1:3" s="11" customFormat="1" x14ac:dyDescent="0.25">
      <c r="A1041" s="47"/>
      <c r="B1041" s="47"/>
      <c r="C1041" s="47"/>
    </row>
    <row r="1042" spans="1:3" s="11" customFormat="1" x14ac:dyDescent="0.25">
      <c r="A1042" s="47"/>
      <c r="B1042" s="47"/>
      <c r="C1042" s="47"/>
    </row>
    <row r="1043" spans="1:3" s="11" customFormat="1" x14ac:dyDescent="0.25">
      <c r="A1043" s="47"/>
      <c r="B1043" s="47"/>
      <c r="C1043" s="47"/>
    </row>
    <row r="1044" spans="1:3" s="11" customFormat="1" x14ac:dyDescent="0.25">
      <c r="A1044" s="47"/>
      <c r="B1044" s="47"/>
      <c r="C1044" s="47"/>
    </row>
    <row r="1045" spans="1:3" s="11" customFormat="1" x14ac:dyDescent="0.25">
      <c r="A1045" s="47"/>
      <c r="B1045" s="47"/>
      <c r="C1045" s="47"/>
    </row>
    <row r="1046" spans="1:3" s="11" customFormat="1" x14ac:dyDescent="0.25">
      <c r="A1046" s="47"/>
      <c r="B1046" s="47"/>
      <c r="C1046" s="47"/>
    </row>
    <row r="1047" spans="1:3" s="11" customFormat="1" x14ac:dyDescent="0.25">
      <c r="A1047" s="47"/>
      <c r="B1047" s="47"/>
      <c r="C1047" s="47"/>
    </row>
    <row r="1048" spans="1:3" s="11" customFormat="1" x14ac:dyDescent="0.25">
      <c r="A1048" s="47"/>
      <c r="B1048" s="47"/>
      <c r="C1048" s="47"/>
    </row>
    <row r="1049" spans="1:3" s="11" customFormat="1" x14ac:dyDescent="0.25">
      <c r="A1049" s="47"/>
      <c r="B1049" s="47"/>
      <c r="C1049" s="47"/>
    </row>
    <row r="1050" spans="1:3" s="11" customFormat="1" x14ac:dyDescent="0.25">
      <c r="A1050" s="47"/>
      <c r="B1050" s="47"/>
      <c r="C1050" s="47"/>
    </row>
    <row r="1051" spans="1:3" s="11" customFormat="1" x14ac:dyDescent="0.25">
      <c r="A1051" s="47"/>
      <c r="B1051" s="47"/>
      <c r="C1051" s="47"/>
    </row>
    <row r="1052" spans="1:3" s="11" customFormat="1" x14ac:dyDescent="0.25">
      <c r="A1052" s="47"/>
      <c r="B1052" s="47"/>
      <c r="C1052" s="47"/>
    </row>
    <row r="1053" spans="1:3" s="11" customFormat="1" x14ac:dyDescent="0.25">
      <c r="A1053" s="47"/>
      <c r="B1053" s="47"/>
      <c r="C1053" s="47"/>
    </row>
    <row r="1054" spans="1:3" s="11" customFormat="1" x14ac:dyDescent="0.25">
      <c r="A1054" s="47"/>
      <c r="B1054" s="47"/>
      <c r="C1054" s="47"/>
    </row>
    <row r="1055" spans="1:3" s="11" customFormat="1" x14ac:dyDescent="0.25">
      <c r="A1055" s="47"/>
      <c r="B1055" s="47"/>
      <c r="C1055" s="47"/>
    </row>
    <row r="1056" spans="1:3" s="11" customFormat="1" x14ac:dyDescent="0.25">
      <c r="A1056" s="47"/>
      <c r="B1056" s="47"/>
      <c r="C1056" s="47"/>
    </row>
    <row r="1057" spans="1:3" s="11" customFormat="1" x14ac:dyDescent="0.25">
      <c r="A1057" s="47"/>
      <c r="B1057" s="47"/>
      <c r="C1057" s="47"/>
    </row>
    <row r="1058" spans="1:3" s="11" customFormat="1" x14ac:dyDescent="0.25">
      <c r="A1058" s="47"/>
      <c r="B1058" s="47"/>
      <c r="C1058" s="47"/>
    </row>
    <row r="1059" spans="1:3" s="11" customFormat="1" x14ac:dyDescent="0.25">
      <c r="A1059" s="47"/>
      <c r="B1059" s="47"/>
      <c r="C1059" s="47"/>
    </row>
    <row r="1060" spans="1:3" s="11" customFormat="1" x14ac:dyDescent="0.25">
      <c r="A1060" s="47"/>
      <c r="B1060" s="47"/>
      <c r="C1060" s="47"/>
    </row>
    <row r="1061" spans="1:3" s="11" customFormat="1" x14ac:dyDescent="0.25">
      <c r="A1061" s="47"/>
      <c r="B1061" s="47"/>
      <c r="C1061" s="47"/>
    </row>
    <row r="1062" spans="1:3" s="11" customFormat="1" x14ac:dyDescent="0.25">
      <c r="A1062" s="47"/>
      <c r="B1062" s="47"/>
      <c r="C1062" s="47"/>
    </row>
    <row r="1063" spans="1:3" s="11" customFormat="1" x14ac:dyDescent="0.25">
      <c r="A1063" s="47"/>
      <c r="B1063" s="47"/>
      <c r="C1063" s="47"/>
    </row>
    <row r="1064" spans="1:3" s="11" customFormat="1" x14ac:dyDescent="0.25">
      <c r="A1064" s="47"/>
      <c r="B1064" s="47"/>
      <c r="C1064" s="47"/>
    </row>
    <row r="1065" spans="1:3" s="11" customFormat="1" x14ac:dyDescent="0.25">
      <c r="A1065" s="47"/>
      <c r="B1065" s="47"/>
      <c r="C1065" s="47"/>
    </row>
    <row r="1066" spans="1:3" s="11" customFormat="1" x14ac:dyDescent="0.25">
      <c r="A1066" s="47"/>
      <c r="B1066" s="47"/>
      <c r="C1066" s="47"/>
    </row>
    <row r="1067" spans="1:3" s="11" customFormat="1" x14ac:dyDescent="0.25">
      <c r="A1067" s="47"/>
      <c r="B1067" s="47"/>
      <c r="C1067" s="47"/>
    </row>
    <row r="1068" spans="1:3" s="11" customFormat="1" x14ac:dyDescent="0.25">
      <c r="A1068" s="47"/>
      <c r="B1068" s="47"/>
      <c r="C1068" s="47"/>
    </row>
    <row r="1069" spans="1:3" s="11" customFormat="1" x14ac:dyDescent="0.25">
      <c r="A1069" s="47"/>
      <c r="B1069" s="47"/>
      <c r="C1069" s="47"/>
    </row>
    <row r="1070" spans="1:3" s="11" customFormat="1" x14ac:dyDescent="0.25">
      <c r="A1070" s="47"/>
      <c r="B1070" s="47"/>
      <c r="C1070" s="47"/>
    </row>
    <row r="1071" spans="1:3" s="11" customFormat="1" x14ac:dyDescent="0.25">
      <c r="A1071" s="47"/>
      <c r="B1071" s="47"/>
      <c r="C1071" s="47"/>
    </row>
    <row r="1072" spans="1:3" s="11" customFormat="1" x14ac:dyDescent="0.25">
      <c r="A1072" s="47"/>
      <c r="B1072" s="47"/>
      <c r="C1072" s="47"/>
    </row>
    <row r="1073" spans="1:3" s="11" customFormat="1" x14ac:dyDescent="0.25">
      <c r="A1073" s="47"/>
      <c r="B1073" s="47"/>
      <c r="C1073" s="47"/>
    </row>
    <row r="1074" spans="1:3" s="11" customFormat="1" x14ac:dyDescent="0.25">
      <c r="A1074" s="47"/>
      <c r="B1074" s="47"/>
      <c r="C1074" s="47"/>
    </row>
    <row r="1075" spans="1:3" s="11" customFormat="1" x14ac:dyDescent="0.25">
      <c r="A1075" s="47"/>
      <c r="B1075" s="47"/>
      <c r="C1075" s="47"/>
    </row>
    <row r="1076" spans="1:3" s="11" customFormat="1" x14ac:dyDescent="0.25">
      <c r="A1076" s="47"/>
      <c r="B1076" s="47"/>
      <c r="C1076" s="47"/>
    </row>
    <row r="1077" spans="1:3" s="11" customFormat="1" x14ac:dyDescent="0.25">
      <c r="A1077" s="47"/>
      <c r="B1077" s="47"/>
      <c r="C1077" s="47"/>
    </row>
    <row r="1078" spans="1:3" s="11" customFormat="1" x14ac:dyDescent="0.25">
      <c r="A1078" s="47"/>
      <c r="B1078" s="47"/>
      <c r="C1078" s="47"/>
    </row>
    <row r="1079" spans="1:3" s="11" customFormat="1" x14ac:dyDescent="0.25">
      <c r="A1079" s="47"/>
      <c r="B1079" s="47"/>
      <c r="C1079" s="47"/>
    </row>
    <row r="1080" spans="1:3" s="11" customFormat="1" x14ac:dyDescent="0.25">
      <c r="A1080" s="47"/>
      <c r="B1080" s="47"/>
      <c r="C1080" s="47"/>
    </row>
    <row r="1081" spans="1:3" s="11" customFormat="1" x14ac:dyDescent="0.25">
      <c r="A1081" s="47"/>
      <c r="B1081" s="47"/>
      <c r="C1081" s="47"/>
    </row>
    <row r="1082" spans="1:3" s="11" customFormat="1" x14ac:dyDescent="0.25">
      <c r="A1082" s="47"/>
      <c r="B1082" s="47"/>
      <c r="C1082" s="47"/>
    </row>
    <row r="1083" spans="1:3" s="11" customFormat="1" x14ac:dyDescent="0.25">
      <c r="A1083" s="47"/>
      <c r="B1083" s="47"/>
      <c r="C1083" s="47"/>
    </row>
    <row r="1084" spans="1:3" s="11" customFormat="1" x14ac:dyDescent="0.25">
      <c r="A1084" s="47"/>
      <c r="B1084" s="47"/>
      <c r="C1084" s="47"/>
    </row>
    <row r="1085" spans="1:3" s="11" customFormat="1" x14ac:dyDescent="0.25">
      <c r="A1085" s="47"/>
      <c r="B1085" s="47"/>
      <c r="C1085" s="47"/>
    </row>
    <row r="1086" spans="1:3" s="11" customFormat="1" x14ac:dyDescent="0.25">
      <c r="A1086" s="47"/>
      <c r="B1086" s="47"/>
      <c r="C1086" s="47"/>
    </row>
    <row r="1087" spans="1:3" s="11" customFormat="1" x14ac:dyDescent="0.25">
      <c r="A1087" s="47"/>
      <c r="B1087" s="47"/>
      <c r="C1087" s="47"/>
    </row>
    <row r="1088" spans="1:3" s="11" customFormat="1" x14ac:dyDescent="0.25">
      <c r="A1088" s="47"/>
      <c r="B1088" s="47"/>
      <c r="C1088" s="47"/>
    </row>
    <row r="1089" spans="1:3" s="11" customFormat="1" x14ac:dyDescent="0.25">
      <c r="A1089" s="47"/>
      <c r="B1089" s="47"/>
      <c r="C1089" s="47"/>
    </row>
    <row r="1090" spans="1:3" s="11" customFormat="1" x14ac:dyDescent="0.25">
      <c r="A1090" s="47"/>
      <c r="B1090" s="47"/>
      <c r="C1090" s="47"/>
    </row>
    <row r="1091" spans="1:3" s="11" customFormat="1" x14ac:dyDescent="0.25">
      <c r="A1091" s="47"/>
      <c r="B1091" s="47"/>
      <c r="C1091" s="47"/>
    </row>
    <row r="1092" spans="1:3" s="11" customFormat="1" x14ac:dyDescent="0.25">
      <c r="A1092" s="47"/>
      <c r="B1092" s="47"/>
      <c r="C1092" s="47"/>
    </row>
    <row r="1093" spans="1:3" s="11" customFormat="1" x14ac:dyDescent="0.25">
      <c r="A1093" s="47"/>
      <c r="B1093" s="47"/>
      <c r="C1093" s="47"/>
    </row>
    <row r="1094" spans="1:3" s="11" customFormat="1" x14ac:dyDescent="0.25">
      <c r="A1094" s="47"/>
      <c r="B1094" s="47"/>
      <c r="C1094" s="47"/>
    </row>
    <row r="1095" spans="1:3" s="11" customFormat="1" x14ac:dyDescent="0.25">
      <c r="A1095" s="47"/>
      <c r="B1095" s="47"/>
      <c r="C1095" s="47"/>
    </row>
    <row r="1096" spans="1:3" s="11" customFormat="1" x14ac:dyDescent="0.25">
      <c r="A1096" s="47"/>
      <c r="B1096" s="47"/>
      <c r="C1096" s="47"/>
    </row>
    <row r="1097" spans="1:3" s="11" customFormat="1" x14ac:dyDescent="0.25">
      <c r="A1097" s="47"/>
      <c r="B1097" s="47"/>
      <c r="C1097" s="47"/>
    </row>
    <row r="1098" spans="1:3" s="11" customFormat="1" x14ac:dyDescent="0.25">
      <c r="A1098" s="47"/>
      <c r="B1098" s="47"/>
      <c r="C1098" s="47"/>
    </row>
    <row r="1099" spans="1:3" s="11" customFormat="1" x14ac:dyDescent="0.25">
      <c r="A1099" s="47"/>
      <c r="B1099" s="47"/>
      <c r="C1099" s="47"/>
    </row>
    <row r="1100" spans="1:3" s="11" customFormat="1" x14ac:dyDescent="0.25">
      <c r="A1100" s="47"/>
      <c r="B1100" s="47"/>
      <c r="C1100" s="47"/>
    </row>
    <row r="1101" spans="1:3" s="11" customFormat="1" x14ac:dyDescent="0.25">
      <c r="A1101" s="47"/>
      <c r="B1101" s="47"/>
      <c r="C1101" s="47"/>
    </row>
    <row r="1102" spans="1:3" s="11" customFormat="1" x14ac:dyDescent="0.25">
      <c r="A1102" s="47"/>
      <c r="B1102" s="47"/>
      <c r="C1102" s="47"/>
    </row>
    <row r="1103" spans="1:3" s="11" customFormat="1" x14ac:dyDescent="0.25">
      <c r="A1103" s="47"/>
      <c r="B1103" s="47"/>
      <c r="C1103" s="47"/>
    </row>
    <row r="1104" spans="1:3" s="11" customFormat="1" x14ac:dyDescent="0.25">
      <c r="A1104" s="47"/>
      <c r="B1104" s="47"/>
      <c r="C1104" s="47"/>
    </row>
    <row r="1105" spans="1:3" s="11" customFormat="1" x14ac:dyDescent="0.25">
      <c r="A1105" s="47"/>
      <c r="B1105" s="47"/>
      <c r="C1105" s="47"/>
    </row>
    <row r="1106" spans="1:3" s="11" customFormat="1" x14ac:dyDescent="0.25">
      <c r="A1106" s="47"/>
      <c r="B1106" s="47"/>
      <c r="C1106" s="47"/>
    </row>
    <row r="1107" spans="1:3" s="11" customFormat="1" x14ac:dyDescent="0.25">
      <c r="A1107" s="47"/>
      <c r="B1107" s="47"/>
      <c r="C1107" s="47"/>
    </row>
    <row r="1108" spans="1:3" s="11" customFormat="1" x14ac:dyDescent="0.25">
      <c r="A1108" s="47"/>
      <c r="B1108" s="47"/>
      <c r="C1108" s="47"/>
    </row>
    <row r="1109" spans="1:3" s="11" customFormat="1" x14ac:dyDescent="0.25">
      <c r="A1109" s="47"/>
      <c r="B1109" s="47"/>
      <c r="C1109" s="47"/>
    </row>
    <row r="1110" spans="1:3" s="11" customFormat="1" x14ac:dyDescent="0.25">
      <c r="A1110" s="47"/>
      <c r="B1110" s="47"/>
      <c r="C1110" s="47"/>
    </row>
    <row r="1111" spans="1:3" s="11" customFormat="1" x14ac:dyDescent="0.25">
      <c r="A1111" s="47"/>
      <c r="B1111" s="47"/>
      <c r="C1111" s="47"/>
    </row>
    <row r="1112" spans="1:3" s="11" customFormat="1" x14ac:dyDescent="0.25">
      <c r="A1112" s="47"/>
      <c r="B1112" s="47"/>
      <c r="C1112" s="47"/>
    </row>
    <row r="1113" spans="1:3" s="11" customFormat="1" x14ac:dyDescent="0.25">
      <c r="A1113" s="47"/>
      <c r="B1113" s="47"/>
      <c r="C1113" s="47"/>
    </row>
    <row r="1114" spans="1:3" s="11" customFormat="1" x14ac:dyDescent="0.25">
      <c r="A1114" s="47"/>
      <c r="B1114" s="47"/>
      <c r="C1114" s="47"/>
    </row>
    <row r="1115" spans="1:3" s="11" customFormat="1" x14ac:dyDescent="0.25">
      <c r="A1115" s="47"/>
      <c r="B1115" s="47"/>
      <c r="C1115" s="47"/>
    </row>
    <row r="1116" spans="1:3" s="11" customFormat="1" x14ac:dyDescent="0.25">
      <c r="A1116" s="47"/>
      <c r="B1116" s="47"/>
      <c r="C1116" s="47"/>
    </row>
    <row r="1117" spans="1:3" s="11" customFormat="1" x14ac:dyDescent="0.25">
      <c r="A1117" s="47"/>
      <c r="B1117" s="47"/>
      <c r="C1117" s="47"/>
    </row>
    <row r="1118" spans="1:3" s="11" customFormat="1" x14ac:dyDescent="0.25">
      <c r="A1118" s="47"/>
      <c r="B1118" s="47"/>
      <c r="C1118" s="47"/>
    </row>
    <row r="1119" spans="1:3" s="11" customFormat="1" x14ac:dyDescent="0.25">
      <c r="A1119" s="47"/>
      <c r="B1119" s="47"/>
      <c r="C1119" s="47"/>
    </row>
    <row r="1120" spans="1:3" s="11" customFormat="1" x14ac:dyDescent="0.25">
      <c r="A1120" s="47"/>
      <c r="B1120" s="47"/>
      <c r="C1120" s="47"/>
    </row>
    <row r="1121" spans="1:3" s="11" customFormat="1" x14ac:dyDescent="0.25">
      <c r="A1121" s="47"/>
      <c r="B1121" s="47"/>
      <c r="C1121" s="47"/>
    </row>
    <row r="1122" spans="1:3" s="11" customFormat="1" x14ac:dyDescent="0.25">
      <c r="A1122" s="47"/>
      <c r="B1122" s="47"/>
      <c r="C1122" s="47"/>
    </row>
    <row r="1123" spans="1:3" s="11" customFormat="1" x14ac:dyDescent="0.25">
      <c r="A1123" s="47"/>
      <c r="B1123" s="47"/>
      <c r="C1123" s="47"/>
    </row>
    <row r="1124" spans="1:3" s="11" customFormat="1" x14ac:dyDescent="0.25">
      <c r="A1124" s="47"/>
      <c r="B1124" s="47"/>
      <c r="C1124" s="47"/>
    </row>
    <row r="1125" spans="1:3" s="11" customFormat="1" x14ac:dyDescent="0.25">
      <c r="A1125" s="47"/>
      <c r="B1125" s="47"/>
      <c r="C1125" s="47"/>
    </row>
    <row r="1126" spans="1:3" s="11" customFormat="1" x14ac:dyDescent="0.25">
      <c r="A1126" s="47"/>
      <c r="B1126" s="47"/>
      <c r="C1126" s="47"/>
    </row>
    <row r="1127" spans="1:3" s="11" customFormat="1" x14ac:dyDescent="0.25">
      <c r="A1127" s="47"/>
      <c r="B1127" s="47"/>
      <c r="C1127" s="47"/>
    </row>
    <row r="1128" spans="1:3" s="11" customFormat="1" x14ac:dyDescent="0.25">
      <c r="A1128" s="47"/>
      <c r="B1128" s="47"/>
      <c r="C1128" s="47"/>
    </row>
    <row r="1129" spans="1:3" s="11" customFormat="1" x14ac:dyDescent="0.25">
      <c r="A1129" s="47"/>
      <c r="B1129" s="47"/>
      <c r="C1129" s="47"/>
    </row>
    <row r="1130" spans="1:3" s="11" customFormat="1" x14ac:dyDescent="0.25">
      <c r="A1130" s="47"/>
      <c r="B1130" s="47"/>
      <c r="C1130" s="47"/>
    </row>
    <row r="1131" spans="1:3" s="11" customFormat="1" x14ac:dyDescent="0.25">
      <c r="A1131" s="47"/>
      <c r="B1131" s="47"/>
      <c r="C1131" s="47"/>
    </row>
    <row r="1132" spans="1:3" s="11" customFormat="1" x14ac:dyDescent="0.25">
      <c r="A1132" s="47"/>
      <c r="B1132" s="47"/>
      <c r="C1132" s="47"/>
    </row>
    <row r="1133" spans="1:3" s="11" customFormat="1" x14ac:dyDescent="0.25">
      <c r="A1133" s="47"/>
      <c r="B1133" s="47"/>
      <c r="C1133" s="47"/>
    </row>
    <row r="1134" spans="1:3" s="11" customFormat="1" x14ac:dyDescent="0.25">
      <c r="A1134" s="47"/>
      <c r="B1134" s="47"/>
      <c r="C1134" s="47"/>
    </row>
    <row r="1135" spans="1:3" s="11" customFormat="1" x14ac:dyDescent="0.25">
      <c r="A1135" s="47"/>
      <c r="B1135" s="47"/>
      <c r="C1135" s="47"/>
    </row>
    <row r="1136" spans="1:3" s="11" customFormat="1" x14ac:dyDescent="0.25">
      <c r="A1136" s="47"/>
      <c r="B1136" s="47"/>
      <c r="C1136" s="47"/>
    </row>
    <row r="1137" spans="1:3" s="11" customFormat="1" x14ac:dyDescent="0.25">
      <c r="A1137" s="47"/>
      <c r="B1137" s="47"/>
      <c r="C1137" s="47"/>
    </row>
    <row r="1138" spans="1:3" s="11" customFormat="1" x14ac:dyDescent="0.25">
      <c r="A1138" s="47"/>
      <c r="B1138" s="47"/>
      <c r="C1138" s="47"/>
    </row>
    <row r="1139" spans="1:3" s="11" customFormat="1" x14ac:dyDescent="0.25">
      <c r="A1139" s="47"/>
      <c r="B1139" s="47"/>
      <c r="C1139" s="47"/>
    </row>
    <row r="1140" spans="1:3" s="11" customFormat="1" x14ac:dyDescent="0.25">
      <c r="A1140" s="47"/>
      <c r="B1140" s="47"/>
      <c r="C1140" s="47"/>
    </row>
    <row r="1141" spans="1:3" s="11" customFormat="1" x14ac:dyDescent="0.25">
      <c r="A1141" s="47"/>
      <c r="B1141" s="47"/>
      <c r="C1141" s="47"/>
    </row>
    <row r="1142" spans="1:3" s="11" customFormat="1" x14ac:dyDescent="0.25">
      <c r="A1142" s="47"/>
      <c r="B1142" s="47"/>
      <c r="C1142" s="47"/>
    </row>
    <row r="1143" spans="1:3" s="11" customFormat="1" x14ac:dyDescent="0.25">
      <c r="A1143" s="47"/>
      <c r="B1143" s="47"/>
      <c r="C1143" s="47"/>
    </row>
    <row r="1144" spans="1:3" s="11" customFormat="1" x14ac:dyDescent="0.25">
      <c r="A1144" s="47"/>
      <c r="B1144" s="47"/>
      <c r="C1144" s="47"/>
    </row>
    <row r="1145" spans="1:3" s="11" customFormat="1" x14ac:dyDescent="0.25">
      <c r="A1145" s="47"/>
      <c r="B1145" s="47"/>
      <c r="C1145" s="47"/>
    </row>
    <row r="1146" spans="1:3" s="11" customFormat="1" x14ac:dyDescent="0.25">
      <c r="A1146" s="47"/>
      <c r="B1146" s="47"/>
      <c r="C1146" s="47"/>
    </row>
    <row r="1147" spans="1:3" s="11" customFormat="1" x14ac:dyDescent="0.25">
      <c r="A1147" s="47"/>
      <c r="B1147" s="47"/>
      <c r="C1147" s="47"/>
    </row>
    <row r="1148" spans="1:3" s="11" customFormat="1" x14ac:dyDescent="0.25">
      <c r="A1148" s="47"/>
      <c r="B1148" s="47"/>
      <c r="C1148" s="47"/>
    </row>
    <row r="1149" spans="1:3" s="11" customFormat="1" x14ac:dyDescent="0.25">
      <c r="A1149" s="47"/>
      <c r="B1149" s="47"/>
      <c r="C1149" s="47"/>
    </row>
    <row r="1150" spans="1:3" s="11" customFormat="1" x14ac:dyDescent="0.25">
      <c r="A1150" s="47"/>
      <c r="B1150" s="47"/>
      <c r="C1150" s="47"/>
    </row>
    <row r="1151" spans="1:3" s="11" customFormat="1" x14ac:dyDescent="0.25">
      <c r="A1151" s="47"/>
      <c r="B1151" s="47"/>
      <c r="C1151" s="47"/>
    </row>
    <row r="1152" spans="1:3" s="11" customFormat="1" x14ac:dyDescent="0.25">
      <c r="A1152" s="47"/>
      <c r="B1152" s="47"/>
      <c r="C1152" s="47"/>
    </row>
    <row r="1153" spans="1:3" s="11" customFormat="1" x14ac:dyDescent="0.25">
      <c r="A1153" s="47"/>
      <c r="B1153" s="47"/>
      <c r="C1153" s="47"/>
    </row>
    <row r="1154" spans="1:3" s="11" customFormat="1" x14ac:dyDescent="0.25">
      <c r="A1154" s="47"/>
      <c r="B1154" s="47"/>
      <c r="C1154" s="47"/>
    </row>
    <row r="1155" spans="1:3" s="11" customFormat="1" x14ac:dyDescent="0.25">
      <c r="A1155" s="47"/>
      <c r="B1155" s="47"/>
      <c r="C1155" s="47"/>
    </row>
    <row r="1156" spans="1:3" s="11" customFormat="1" x14ac:dyDescent="0.25">
      <c r="A1156" s="47"/>
      <c r="B1156" s="47"/>
      <c r="C1156" s="47"/>
    </row>
    <row r="1157" spans="1:3" s="11" customFormat="1" x14ac:dyDescent="0.25">
      <c r="A1157" s="47"/>
      <c r="B1157" s="47"/>
      <c r="C1157" s="47"/>
    </row>
    <row r="1158" spans="1:3" s="11" customFormat="1" x14ac:dyDescent="0.25">
      <c r="A1158" s="47"/>
      <c r="B1158" s="47"/>
      <c r="C1158" s="47"/>
    </row>
    <row r="1159" spans="1:3" s="11" customFormat="1" x14ac:dyDescent="0.25">
      <c r="A1159" s="47"/>
      <c r="B1159" s="47"/>
      <c r="C1159" s="47"/>
    </row>
    <row r="1160" spans="1:3" s="11" customFormat="1" x14ac:dyDescent="0.25">
      <c r="A1160" s="47"/>
      <c r="B1160" s="47"/>
      <c r="C1160" s="47"/>
    </row>
    <row r="1161" spans="1:3" s="11" customFormat="1" x14ac:dyDescent="0.25">
      <c r="A1161" s="47"/>
      <c r="B1161" s="47"/>
      <c r="C1161" s="47"/>
    </row>
    <row r="1162" spans="1:3" s="11" customFormat="1" x14ac:dyDescent="0.25">
      <c r="A1162" s="47"/>
      <c r="B1162" s="47"/>
      <c r="C1162" s="47"/>
    </row>
    <row r="1163" spans="1:3" s="11" customFormat="1" x14ac:dyDescent="0.25">
      <c r="A1163" s="47"/>
      <c r="B1163" s="47"/>
      <c r="C1163" s="47"/>
    </row>
    <row r="1164" spans="1:3" s="11" customFormat="1" x14ac:dyDescent="0.25">
      <c r="A1164" s="47"/>
      <c r="B1164" s="47"/>
      <c r="C1164" s="47"/>
    </row>
    <row r="1165" spans="1:3" s="11" customFormat="1" x14ac:dyDescent="0.25">
      <c r="A1165" s="47"/>
      <c r="B1165" s="47"/>
      <c r="C1165" s="47"/>
    </row>
    <row r="1166" spans="1:3" s="11" customFormat="1" x14ac:dyDescent="0.25">
      <c r="A1166" s="47"/>
      <c r="B1166" s="47"/>
      <c r="C1166" s="47"/>
    </row>
    <row r="1167" spans="1:3" s="11" customFormat="1" x14ac:dyDescent="0.25">
      <c r="A1167" s="47"/>
      <c r="B1167" s="47"/>
      <c r="C1167" s="47"/>
    </row>
    <row r="1168" spans="1:3" s="11" customFormat="1" x14ac:dyDescent="0.25">
      <c r="A1168" s="47"/>
      <c r="B1168" s="47"/>
      <c r="C1168" s="47"/>
    </row>
    <row r="1169" spans="1:3" s="11" customFormat="1" x14ac:dyDescent="0.25">
      <c r="A1169" s="47"/>
      <c r="B1169" s="47"/>
      <c r="C1169" s="47"/>
    </row>
    <row r="1170" spans="1:3" s="11" customFormat="1" x14ac:dyDescent="0.25">
      <c r="A1170" s="47"/>
      <c r="B1170" s="47"/>
      <c r="C1170" s="47"/>
    </row>
    <row r="1171" spans="1:3" s="11" customFormat="1" x14ac:dyDescent="0.25">
      <c r="A1171" s="47"/>
      <c r="B1171" s="47"/>
      <c r="C1171" s="47"/>
    </row>
    <row r="1172" spans="1:3" s="11" customFormat="1" x14ac:dyDescent="0.25">
      <c r="A1172" s="47"/>
      <c r="B1172" s="47"/>
      <c r="C1172" s="47"/>
    </row>
    <row r="1173" spans="1:3" s="11" customFormat="1" x14ac:dyDescent="0.25">
      <c r="A1173" s="47"/>
      <c r="B1173" s="47"/>
      <c r="C1173" s="47"/>
    </row>
    <row r="1174" spans="1:3" s="11" customFormat="1" x14ac:dyDescent="0.25">
      <c r="A1174" s="47"/>
      <c r="B1174" s="47"/>
      <c r="C1174" s="47"/>
    </row>
    <row r="1175" spans="1:3" s="11" customFormat="1" x14ac:dyDescent="0.25">
      <c r="A1175" s="47"/>
      <c r="B1175" s="47"/>
      <c r="C1175" s="47"/>
    </row>
    <row r="1176" spans="1:3" s="11" customFormat="1" x14ac:dyDescent="0.25">
      <c r="A1176" s="47"/>
      <c r="B1176" s="47"/>
      <c r="C1176" s="47"/>
    </row>
    <row r="1177" spans="1:3" s="11" customFormat="1" x14ac:dyDescent="0.25">
      <c r="A1177" s="47"/>
      <c r="B1177" s="47"/>
      <c r="C1177" s="47"/>
    </row>
    <row r="1178" spans="1:3" s="11" customFormat="1" x14ac:dyDescent="0.25">
      <c r="A1178" s="47"/>
      <c r="B1178" s="47"/>
      <c r="C1178" s="47"/>
    </row>
    <row r="1179" spans="1:3" s="11" customFormat="1" x14ac:dyDescent="0.25">
      <c r="A1179" s="47"/>
      <c r="B1179" s="47"/>
      <c r="C1179" s="47"/>
    </row>
    <row r="1180" spans="1:3" s="11" customFormat="1" x14ac:dyDescent="0.25">
      <c r="A1180" s="47"/>
      <c r="B1180" s="47"/>
      <c r="C1180" s="47"/>
    </row>
    <row r="1181" spans="1:3" s="11" customFormat="1" x14ac:dyDescent="0.25">
      <c r="A1181" s="47"/>
      <c r="B1181" s="47"/>
      <c r="C1181" s="47"/>
    </row>
    <row r="1182" spans="1:3" s="11" customFormat="1" x14ac:dyDescent="0.25">
      <c r="A1182" s="47"/>
      <c r="B1182" s="47"/>
      <c r="C1182" s="47"/>
    </row>
    <row r="1183" spans="1:3" s="11" customFormat="1" x14ac:dyDescent="0.25">
      <c r="A1183" s="47"/>
      <c r="B1183" s="47"/>
      <c r="C1183" s="47"/>
    </row>
    <row r="1184" spans="1:3" s="11" customFormat="1" x14ac:dyDescent="0.25">
      <c r="A1184" s="47"/>
      <c r="B1184" s="47"/>
      <c r="C1184" s="47"/>
    </row>
    <row r="1185" spans="1:3" s="11" customFormat="1" x14ac:dyDescent="0.25">
      <c r="A1185" s="47"/>
      <c r="B1185" s="47"/>
      <c r="C1185" s="47"/>
    </row>
    <row r="1186" spans="1:3" s="11" customFormat="1" x14ac:dyDescent="0.25">
      <c r="A1186" s="47"/>
      <c r="B1186" s="47"/>
      <c r="C1186" s="47"/>
    </row>
    <row r="1187" spans="1:3" s="11" customFormat="1" x14ac:dyDescent="0.25">
      <c r="A1187" s="47"/>
      <c r="B1187" s="47"/>
      <c r="C1187" s="47"/>
    </row>
    <row r="1188" spans="1:3" s="11" customFormat="1" x14ac:dyDescent="0.25">
      <c r="A1188" s="47"/>
      <c r="B1188" s="47"/>
      <c r="C1188" s="47"/>
    </row>
    <row r="1189" spans="1:3" s="11" customFormat="1" x14ac:dyDescent="0.25">
      <c r="A1189" s="47"/>
      <c r="B1189" s="47"/>
      <c r="C1189" s="47"/>
    </row>
    <row r="1190" spans="1:3" s="11" customFormat="1" x14ac:dyDescent="0.25">
      <c r="A1190" s="47"/>
      <c r="B1190" s="47"/>
      <c r="C1190" s="47"/>
    </row>
    <row r="1191" spans="1:3" s="11" customFormat="1" x14ac:dyDescent="0.25">
      <c r="A1191" s="47"/>
      <c r="B1191" s="47"/>
      <c r="C1191" s="47"/>
    </row>
    <row r="1192" spans="1:3" s="11" customFormat="1" x14ac:dyDescent="0.25">
      <c r="A1192" s="47"/>
      <c r="B1192" s="47"/>
      <c r="C1192" s="47"/>
    </row>
    <row r="1193" spans="1:3" s="11" customFormat="1" x14ac:dyDescent="0.25">
      <c r="A1193" s="47"/>
      <c r="B1193" s="47"/>
      <c r="C1193" s="47"/>
    </row>
    <row r="1194" spans="1:3" s="11" customFormat="1" x14ac:dyDescent="0.25">
      <c r="A1194" s="47"/>
      <c r="B1194" s="47"/>
      <c r="C1194" s="47"/>
    </row>
    <row r="1195" spans="1:3" s="11" customFormat="1" x14ac:dyDescent="0.25">
      <c r="A1195" s="47"/>
      <c r="B1195" s="47"/>
      <c r="C1195" s="47"/>
    </row>
    <row r="1196" spans="1:3" s="11" customFormat="1" x14ac:dyDescent="0.25">
      <c r="A1196" s="47"/>
      <c r="B1196" s="47"/>
      <c r="C1196" s="47"/>
    </row>
    <row r="1197" spans="1:3" s="11" customFormat="1" x14ac:dyDescent="0.25">
      <c r="A1197" s="47"/>
      <c r="B1197" s="47"/>
      <c r="C1197" s="47"/>
    </row>
    <row r="1198" spans="1:3" s="11" customFormat="1" x14ac:dyDescent="0.25">
      <c r="A1198" s="47"/>
      <c r="B1198" s="47"/>
      <c r="C1198" s="47"/>
    </row>
    <row r="1199" spans="1:3" s="11" customFormat="1" x14ac:dyDescent="0.25">
      <c r="A1199" s="47"/>
      <c r="B1199" s="47"/>
      <c r="C1199" s="47"/>
    </row>
    <row r="1200" spans="1:3" s="11" customFormat="1" x14ac:dyDescent="0.25">
      <c r="A1200" s="47"/>
      <c r="B1200" s="47"/>
      <c r="C1200" s="47"/>
    </row>
    <row r="1201" spans="1:3" s="11" customFormat="1" x14ac:dyDescent="0.25">
      <c r="A1201" s="47"/>
      <c r="B1201" s="47"/>
      <c r="C1201" s="47"/>
    </row>
    <row r="1202" spans="1:3" s="11" customFormat="1" x14ac:dyDescent="0.25">
      <c r="A1202" s="47"/>
      <c r="B1202" s="47"/>
      <c r="C1202" s="47"/>
    </row>
    <row r="1203" spans="1:3" s="11" customFormat="1" x14ac:dyDescent="0.25">
      <c r="A1203" s="47"/>
      <c r="B1203" s="47"/>
      <c r="C1203" s="47"/>
    </row>
    <row r="1204" spans="1:3" s="11" customFormat="1" x14ac:dyDescent="0.25">
      <c r="A1204" s="47"/>
      <c r="B1204" s="47"/>
      <c r="C1204" s="47"/>
    </row>
    <row r="1205" spans="1:3" s="11" customFormat="1" x14ac:dyDescent="0.25">
      <c r="A1205" s="47"/>
      <c r="B1205" s="47"/>
      <c r="C1205" s="47"/>
    </row>
    <row r="1206" spans="1:3" s="11" customFormat="1" x14ac:dyDescent="0.25">
      <c r="A1206" s="47"/>
      <c r="B1206" s="47"/>
      <c r="C1206" s="47"/>
    </row>
    <row r="1207" spans="1:3" s="11" customFormat="1" x14ac:dyDescent="0.25">
      <c r="A1207" s="47"/>
      <c r="B1207" s="47"/>
      <c r="C1207" s="47"/>
    </row>
    <row r="1208" spans="1:3" s="11" customFormat="1" x14ac:dyDescent="0.25">
      <c r="A1208" s="47"/>
      <c r="B1208" s="47"/>
      <c r="C1208" s="47"/>
    </row>
    <row r="1209" spans="1:3" s="11" customFormat="1" x14ac:dyDescent="0.25">
      <c r="A1209" s="47"/>
      <c r="B1209" s="47"/>
      <c r="C1209" s="47"/>
    </row>
    <row r="1210" spans="1:3" s="11" customFormat="1" x14ac:dyDescent="0.25">
      <c r="A1210" s="47"/>
      <c r="B1210" s="47"/>
      <c r="C1210" s="47"/>
    </row>
    <row r="1211" spans="1:3" s="11" customFormat="1" x14ac:dyDescent="0.25">
      <c r="A1211" s="47"/>
      <c r="B1211" s="47"/>
      <c r="C1211" s="47"/>
    </row>
    <row r="1212" spans="1:3" s="11" customFormat="1" x14ac:dyDescent="0.25">
      <c r="A1212" s="47"/>
      <c r="B1212" s="47"/>
      <c r="C1212" s="47"/>
    </row>
    <row r="1213" spans="1:3" s="11" customFormat="1" x14ac:dyDescent="0.25">
      <c r="A1213" s="47"/>
      <c r="B1213" s="47"/>
      <c r="C1213" s="47"/>
    </row>
    <row r="1214" spans="1:3" s="11" customFormat="1" x14ac:dyDescent="0.25">
      <c r="A1214" s="47"/>
      <c r="B1214" s="47"/>
      <c r="C1214" s="47"/>
    </row>
    <row r="1215" spans="1:3" s="11" customFormat="1" x14ac:dyDescent="0.25">
      <c r="A1215" s="47"/>
      <c r="B1215" s="47"/>
      <c r="C1215" s="47"/>
    </row>
    <row r="1216" spans="1:3" s="11" customFormat="1" x14ac:dyDescent="0.25">
      <c r="A1216" s="47"/>
      <c r="B1216" s="47"/>
      <c r="C1216" s="47"/>
    </row>
    <row r="1217" spans="1:3" s="11" customFormat="1" x14ac:dyDescent="0.25">
      <c r="A1217" s="47"/>
      <c r="B1217" s="47"/>
      <c r="C1217" s="47"/>
    </row>
    <row r="1218" spans="1:3" s="11" customFormat="1" x14ac:dyDescent="0.25">
      <c r="A1218" s="47"/>
      <c r="B1218" s="47"/>
      <c r="C1218" s="47"/>
    </row>
    <row r="1219" spans="1:3" s="11" customFormat="1" x14ac:dyDescent="0.25">
      <c r="A1219" s="47"/>
      <c r="B1219" s="47"/>
      <c r="C1219" s="47"/>
    </row>
    <row r="1220" spans="1:3" s="11" customFormat="1" x14ac:dyDescent="0.25">
      <c r="A1220" s="47"/>
      <c r="B1220" s="47"/>
      <c r="C1220" s="47"/>
    </row>
    <row r="1221" spans="1:3" s="11" customFormat="1" x14ac:dyDescent="0.25">
      <c r="A1221" s="47"/>
      <c r="B1221" s="47"/>
      <c r="C1221" s="47"/>
    </row>
    <row r="1222" spans="1:3" s="11" customFormat="1" x14ac:dyDescent="0.25">
      <c r="A1222" s="47"/>
      <c r="B1222" s="47"/>
      <c r="C1222" s="47"/>
    </row>
    <row r="1223" spans="1:3" s="11" customFormat="1" x14ac:dyDescent="0.25">
      <c r="A1223" s="47"/>
      <c r="B1223" s="47"/>
      <c r="C1223" s="47"/>
    </row>
    <row r="1224" spans="1:3" s="11" customFormat="1" x14ac:dyDescent="0.25">
      <c r="A1224" s="47"/>
      <c r="B1224" s="47"/>
      <c r="C1224" s="47"/>
    </row>
    <row r="1225" spans="1:3" s="11" customFormat="1" x14ac:dyDescent="0.25">
      <c r="A1225" s="47"/>
      <c r="B1225" s="47"/>
      <c r="C1225" s="47"/>
    </row>
    <row r="1226" spans="1:3" s="11" customFormat="1" x14ac:dyDescent="0.25">
      <c r="A1226" s="47"/>
      <c r="B1226" s="47"/>
      <c r="C1226" s="47"/>
    </row>
    <row r="1227" spans="1:3" s="11" customFormat="1" x14ac:dyDescent="0.25">
      <c r="A1227" s="47"/>
      <c r="B1227" s="47"/>
      <c r="C1227" s="47"/>
    </row>
    <row r="1228" spans="1:3" s="11" customFormat="1" x14ac:dyDescent="0.25">
      <c r="A1228" s="47"/>
      <c r="B1228" s="47"/>
      <c r="C1228" s="47"/>
    </row>
    <row r="1229" spans="1:3" s="11" customFormat="1" x14ac:dyDescent="0.25">
      <c r="A1229" s="47"/>
      <c r="B1229" s="47"/>
      <c r="C1229" s="47"/>
    </row>
    <row r="1230" spans="1:3" s="11" customFormat="1" x14ac:dyDescent="0.25">
      <c r="A1230" s="47"/>
      <c r="B1230" s="47"/>
      <c r="C1230" s="47"/>
    </row>
    <row r="1231" spans="1:3" s="11" customFormat="1" x14ac:dyDescent="0.25">
      <c r="A1231" s="47"/>
      <c r="B1231" s="47"/>
      <c r="C1231" s="47"/>
    </row>
    <row r="1232" spans="1:3" s="11" customFormat="1" x14ac:dyDescent="0.25">
      <c r="A1232" s="47"/>
      <c r="B1232" s="47"/>
      <c r="C1232" s="47"/>
    </row>
    <row r="1233" spans="1:3" s="11" customFormat="1" x14ac:dyDescent="0.25">
      <c r="A1233" s="47"/>
      <c r="B1233" s="47"/>
      <c r="C1233" s="47"/>
    </row>
    <row r="1234" spans="1:3" s="11" customFormat="1" x14ac:dyDescent="0.25">
      <c r="A1234" s="47"/>
      <c r="B1234" s="47"/>
      <c r="C1234" s="47"/>
    </row>
    <row r="1235" spans="1:3" s="11" customFormat="1" x14ac:dyDescent="0.25">
      <c r="A1235" s="47"/>
      <c r="B1235" s="47"/>
      <c r="C1235" s="47"/>
    </row>
    <row r="1236" spans="1:3" s="11" customFormat="1" x14ac:dyDescent="0.25">
      <c r="A1236" s="47"/>
      <c r="B1236" s="47"/>
      <c r="C1236" s="47"/>
    </row>
    <row r="1237" spans="1:3" s="11" customFormat="1" x14ac:dyDescent="0.25">
      <c r="A1237" s="47"/>
      <c r="B1237" s="47"/>
      <c r="C1237" s="47"/>
    </row>
    <row r="1238" spans="1:3" s="11" customFormat="1" x14ac:dyDescent="0.25">
      <c r="A1238" s="47"/>
      <c r="B1238" s="47"/>
      <c r="C1238" s="47"/>
    </row>
    <row r="1239" spans="1:3" s="11" customFormat="1" x14ac:dyDescent="0.25">
      <c r="A1239" s="47"/>
      <c r="B1239" s="47"/>
      <c r="C1239" s="47"/>
    </row>
    <row r="1240" spans="1:3" s="11" customFormat="1" x14ac:dyDescent="0.25">
      <c r="A1240" s="47"/>
      <c r="B1240" s="47"/>
      <c r="C1240" s="47"/>
    </row>
    <row r="1241" spans="1:3" s="11" customFormat="1" x14ac:dyDescent="0.25">
      <c r="A1241" s="47"/>
      <c r="B1241" s="47"/>
      <c r="C1241" s="47"/>
    </row>
    <row r="1242" spans="1:3" s="11" customFormat="1" x14ac:dyDescent="0.25">
      <c r="A1242" s="47"/>
      <c r="B1242" s="47"/>
      <c r="C1242" s="47"/>
    </row>
    <row r="1243" spans="1:3" s="11" customFormat="1" x14ac:dyDescent="0.25">
      <c r="A1243" s="47"/>
      <c r="B1243" s="47"/>
      <c r="C1243" s="47"/>
    </row>
    <row r="1244" spans="1:3" s="11" customFormat="1" x14ac:dyDescent="0.25">
      <c r="A1244" s="47"/>
      <c r="B1244" s="47"/>
      <c r="C1244" s="47"/>
    </row>
    <row r="1245" spans="1:3" s="11" customFormat="1" x14ac:dyDescent="0.25">
      <c r="A1245" s="47"/>
      <c r="B1245" s="47"/>
      <c r="C1245" s="47"/>
    </row>
    <row r="1246" spans="1:3" s="11" customFormat="1" x14ac:dyDescent="0.25">
      <c r="A1246" s="47"/>
      <c r="B1246" s="47"/>
      <c r="C1246" s="47"/>
    </row>
    <row r="1247" spans="1:3" s="11" customFormat="1" x14ac:dyDescent="0.25">
      <c r="A1247" s="47"/>
      <c r="B1247" s="47"/>
      <c r="C1247" s="47"/>
    </row>
    <row r="1248" spans="1:3" s="11" customFormat="1" x14ac:dyDescent="0.25">
      <c r="A1248" s="47"/>
      <c r="B1248" s="47"/>
      <c r="C1248" s="47"/>
    </row>
    <row r="1249" spans="1:3" s="11" customFormat="1" x14ac:dyDescent="0.25">
      <c r="A1249" s="47"/>
      <c r="B1249" s="47"/>
      <c r="C1249" s="47"/>
    </row>
    <row r="1250" spans="1:3" s="11" customFormat="1" x14ac:dyDescent="0.25">
      <c r="A1250" s="47"/>
      <c r="B1250" s="47"/>
      <c r="C1250" s="47"/>
    </row>
    <row r="1251" spans="1:3" s="11" customFormat="1" x14ac:dyDescent="0.25">
      <c r="A1251" s="47"/>
      <c r="B1251" s="47"/>
      <c r="C1251" s="47"/>
    </row>
    <row r="1252" spans="1:3" s="11" customFormat="1" x14ac:dyDescent="0.25">
      <c r="A1252" s="47"/>
      <c r="B1252" s="47"/>
      <c r="C1252" s="47"/>
    </row>
    <row r="1253" spans="1:3" s="11" customFormat="1" x14ac:dyDescent="0.25">
      <c r="A1253" s="47"/>
      <c r="B1253" s="47"/>
      <c r="C1253" s="47"/>
    </row>
    <row r="1254" spans="1:3" s="11" customFormat="1" x14ac:dyDescent="0.25">
      <c r="A1254" s="47"/>
      <c r="B1254" s="47"/>
      <c r="C1254" s="47"/>
    </row>
    <row r="1255" spans="1:3" s="11" customFormat="1" x14ac:dyDescent="0.25">
      <c r="A1255" s="47"/>
      <c r="B1255" s="47"/>
      <c r="C1255" s="47"/>
    </row>
    <row r="1256" spans="1:3" s="11" customFormat="1" x14ac:dyDescent="0.25">
      <c r="A1256" s="47"/>
      <c r="B1256" s="47"/>
      <c r="C1256" s="47"/>
    </row>
    <row r="1257" spans="1:3" s="11" customFormat="1" x14ac:dyDescent="0.25">
      <c r="A1257" s="47"/>
      <c r="B1257" s="47"/>
      <c r="C1257" s="47"/>
    </row>
    <row r="1258" spans="1:3" s="11" customFormat="1" x14ac:dyDescent="0.25">
      <c r="A1258" s="47"/>
      <c r="B1258" s="47"/>
      <c r="C1258" s="47"/>
    </row>
    <row r="1259" spans="1:3" s="11" customFormat="1" x14ac:dyDescent="0.25">
      <c r="A1259" s="47"/>
      <c r="B1259" s="47"/>
      <c r="C1259" s="47"/>
    </row>
    <row r="1260" spans="1:3" s="11" customFormat="1" x14ac:dyDescent="0.25">
      <c r="A1260" s="47"/>
      <c r="B1260" s="47"/>
      <c r="C1260" s="47"/>
    </row>
    <row r="1261" spans="1:3" s="11" customFormat="1" x14ac:dyDescent="0.25">
      <c r="A1261" s="47"/>
      <c r="B1261" s="47"/>
      <c r="C1261" s="47"/>
    </row>
    <row r="1262" spans="1:3" s="11" customFormat="1" x14ac:dyDescent="0.25">
      <c r="A1262" s="47"/>
      <c r="B1262" s="47"/>
      <c r="C1262" s="47"/>
    </row>
    <row r="1263" spans="1:3" s="11" customFormat="1" x14ac:dyDescent="0.25">
      <c r="A1263" s="47"/>
      <c r="B1263" s="47"/>
      <c r="C1263" s="47"/>
    </row>
    <row r="1264" spans="1:3" s="11" customFormat="1" x14ac:dyDescent="0.25">
      <c r="A1264" s="47"/>
      <c r="B1264" s="47"/>
      <c r="C1264" s="47"/>
    </row>
    <row r="1265" spans="1:3" s="11" customFormat="1" x14ac:dyDescent="0.25">
      <c r="A1265" s="47"/>
      <c r="B1265" s="47"/>
      <c r="C1265" s="47"/>
    </row>
    <row r="1266" spans="1:3" s="11" customFormat="1" x14ac:dyDescent="0.25">
      <c r="A1266" s="47"/>
      <c r="B1266" s="47"/>
      <c r="C1266" s="47"/>
    </row>
    <row r="1267" spans="1:3" s="11" customFormat="1" x14ac:dyDescent="0.25">
      <c r="A1267" s="47"/>
      <c r="B1267" s="47"/>
      <c r="C1267" s="47"/>
    </row>
    <row r="1268" spans="1:3" s="11" customFormat="1" x14ac:dyDescent="0.25">
      <c r="A1268" s="47"/>
      <c r="B1268" s="47"/>
      <c r="C1268" s="47"/>
    </row>
    <row r="1269" spans="1:3" s="11" customFormat="1" x14ac:dyDescent="0.25">
      <c r="A1269" s="47"/>
      <c r="B1269" s="47"/>
      <c r="C1269" s="47"/>
    </row>
    <row r="1270" spans="1:3" s="11" customFormat="1" x14ac:dyDescent="0.25">
      <c r="A1270" s="47"/>
      <c r="B1270" s="47"/>
      <c r="C1270" s="47"/>
    </row>
    <row r="1271" spans="1:3" s="11" customFormat="1" x14ac:dyDescent="0.25">
      <c r="A1271" s="47"/>
      <c r="B1271" s="47"/>
      <c r="C1271" s="47"/>
    </row>
    <row r="1272" spans="1:3" s="11" customFormat="1" x14ac:dyDescent="0.25">
      <c r="A1272" s="47"/>
      <c r="B1272" s="47"/>
      <c r="C1272" s="47"/>
    </row>
    <row r="1273" spans="1:3" s="11" customFormat="1" x14ac:dyDescent="0.25">
      <c r="A1273" s="47"/>
      <c r="B1273" s="47"/>
      <c r="C1273" s="47"/>
    </row>
    <row r="1274" spans="1:3" s="11" customFormat="1" x14ac:dyDescent="0.25">
      <c r="A1274" s="47"/>
      <c r="B1274" s="47"/>
      <c r="C1274" s="47"/>
    </row>
    <row r="1275" spans="1:3" s="11" customFormat="1" x14ac:dyDescent="0.25">
      <c r="A1275" s="47"/>
      <c r="B1275" s="47"/>
      <c r="C1275" s="47"/>
    </row>
    <row r="1276" spans="1:3" s="11" customFormat="1" x14ac:dyDescent="0.25">
      <c r="A1276" s="47"/>
      <c r="B1276" s="47"/>
      <c r="C1276" s="47"/>
    </row>
    <row r="1277" spans="1:3" s="11" customFormat="1" x14ac:dyDescent="0.25">
      <c r="A1277" s="47"/>
      <c r="B1277" s="47"/>
      <c r="C1277" s="47"/>
    </row>
    <row r="1278" spans="1:3" s="11" customFormat="1" x14ac:dyDescent="0.25">
      <c r="A1278" s="47"/>
      <c r="B1278" s="47"/>
      <c r="C1278" s="47"/>
    </row>
    <row r="1279" spans="1:3" s="11" customFormat="1" x14ac:dyDescent="0.25">
      <c r="A1279" s="47"/>
      <c r="B1279" s="47"/>
      <c r="C1279" s="47"/>
    </row>
    <row r="1280" spans="1:3" s="11" customFormat="1" x14ac:dyDescent="0.25">
      <c r="A1280" s="47"/>
      <c r="B1280" s="47"/>
      <c r="C1280" s="47"/>
    </row>
    <row r="1281" spans="1:3" s="11" customFormat="1" x14ac:dyDescent="0.25">
      <c r="A1281" s="47"/>
      <c r="B1281" s="47"/>
      <c r="C1281" s="47"/>
    </row>
    <row r="1282" spans="1:3" s="11" customFormat="1" x14ac:dyDescent="0.25">
      <c r="A1282" s="47"/>
      <c r="B1282" s="47"/>
      <c r="C1282" s="47"/>
    </row>
    <row r="1283" spans="1:3" s="11" customFormat="1" x14ac:dyDescent="0.25">
      <c r="A1283" s="47"/>
      <c r="B1283" s="47"/>
      <c r="C1283" s="47"/>
    </row>
    <row r="1284" spans="1:3" s="11" customFormat="1" x14ac:dyDescent="0.25">
      <c r="A1284" s="47"/>
      <c r="B1284" s="47"/>
      <c r="C1284" s="47"/>
    </row>
    <row r="1285" spans="1:3" s="11" customFormat="1" x14ac:dyDescent="0.25">
      <c r="A1285" s="47"/>
      <c r="B1285" s="47"/>
      <c r="C1285" s="47"/>
    </row>
    <row r="1286" spans="1:3" s="11" customFormat="1" x14ac:dyDescent="0.25">
      <c r="A1286" s="47"/>
      <c r="B1286" s="47"/>
      <c r="C1286" s="47"/>
    </row>
    <row r="1287" spans="1:3" s="11" customFormat="1" x14ac:dyDescent="0.25">
      <c r="A1287" s="47"/>
      <c r="B1287" s="47"/>
      <c r="C1287" s="47"/>
    </row>
    <row r="1288" spans="1:3" s="11" customFormat="1" x14ac:dyDescent="0.25">
      <c r="A1288" s="47"/>
      <c r="B1288" s="47"/>
      <c r="C1288" s="47"/>
    </row>
    <row r="1289" spans="1:3" s="11" customFormat="1" x14ac:dyDescent="0.25">
      <c r="A1289" s="47"/>
      <c r="B1289" s="47"/>
      <c r="C1289" s="47"/>
    </row>
    <row r="1290" spans="1:3" s="11" customFormat="1" x14ac:dyDescent="0.25">
      <c r="A1290" s="47"/>
      <c r="B1290" s="47"/>
      <c r="C1290" s="47"/>
    </row>
    <row r="1291" spans="1:3" s="11" customFormat="1" x14ac:dyDescent="0.25">
      <c r="A1291" s="47"/>
      <c r="B1291" s="47"/>
      <c r="C1291" s="47"/>
    </row>
    <row r="1292" spans="1:3" s="11" customFormat="1" x14ac:dyDescent="0.25">
      <c r="A1292" s="47"/>
      <c r="B1292" s="47"/>
      <c r="C1292" s="47"/>
    </row>
    <row r="1293" spans="1:3" s="11" customFormat="1" x14ac:dyDescent="0.25">
      <c r="A1293" s="47"/>
      <c r="B1293" s="47"/>
      <c r="C1293" s="47"/>
    </row>
    <row r="1294" spans="1:3" s="11" customFormat="1" x14ac:dyDescent="0.25">
      <c r="A1294" s="47"/>
      <c r="B1294" s="47"/>
      <c r="C1294" s="47"/>
    </row>
    <row r="1295" spans="1:3" s="11" customFormat="1" x14ac:dyDescent="0.25">
      <c r="A1295" s="47"/>
      <c r="B1295" s="47"/>
      <c r="C1295" s="47"/>
    </row>
    <row r="1296" spans="1:3" s="11" customFormat="1" x14ac:dyDescent="0.25">
      <c r="A1296" s="47"/>
      <c r="B1296" s="47"/>
      <c r="C1296" s="47"/>
    </row>
    <row r="1297" spans="1:3" s="11" customFormat="1" x14ac:dyDescent="0.25">
      <c r="A1297" s="47"/>
      <c r="B1297" s="47"/>
      <c r="C1297" s="47"/>
    </row>
    <row r="1298" spans="1:3" s="11" customFormat="1" x14ac:dyDescent="0.25">
      <c r="A1298" s="47"/>
      <c r="B1298" s="47"/>
      <c r="C1298" s="47"/>
    </row>
    <row r="1299" spans="1:3" s="11" customFormat="1" x14ac:dyDescent="0.25">
      <c r="A1299" s="47"/>
      <c r="B1299" s="47"/>
      <c r="C1299" s="47"/>
    </row>
    <row r="1300" spans="1:3" s="11" customFormat="1" x14ac:dyDescent="0.25">
      <c r="A1300" s="47"/>
      <c r="B1300" s="47"/>
      <c r="C1300" s="47"/>
    </row>
    <row r="1301" spans="1:3" s="11" customFormat="1" x14ac:dyDescent="0.25">
      <c r="A1301" s="47"/>
      <c r="B1301" s="47"/>
      <c r="C1301" s="47"/>
    </row>
    <row r="1302" spans="1:3" s="11" customFormat="1" x14ac:dyDescent="0.25">
      <c r="A1302" s="47"/>
      <c r="B1302" s="47"/>
      <c r="C1302" s="47"/>
    </row>
    <row r="1303" spans="1:3" s="11" customFormat="1" x14ac:dyDescent="0.25">
      <c r="A1303" s="47"/>
      <c r="B1303" s="47"/>
      <c r="C1303" s="47"/>
    </row>
    <row r="1304" spans="1:3" s="11" customFormat="1" x14ac:dyDescent="0.25">
      <c r="A1304" s="47"/>
      <c r="B1304" s="47"/>
      <c r="C1304" s="47"/>
    </row>
    <row r="1305" spans="1:3" s="11" customFormat="1" x14ac:dyDescent="0.25">
      <c r="A1305" s="47"/>
      <c r="B1305" s="47"/>
      <c r="C1305" s="47"/>
    </row>
    <row r="1306" spans="1:3" s="11" customFormat="1" x14ac:dyDescent="0.25">
      <c r="A1306" s="47"/>
      <c r="B1306" s="47"/>
      <c r="C1306" s="47"/>
    </row>
    <row r="1307" spans="1:3" s="11" customFormat="1" x14ac:dyDescent="0.25">
      <c r="A1307" s="47"/>
      <c r="B1307" s="47"/>
      <c r="C1307" s="47"/>
    </row>
    <row r="1308" spans="1:3" s="11" customFormat="1" x14ac:dyDescent="0.25">
      <c r="A1308" s="47"/>
      <c r="B1308" s="47"/>
      <c r="C1308" s="47"/>
    </row>
    <row r="1309" spans="1:3" s="11" customFormat="1" x14ac:dyDescent="0.25">
      <c r="A1309" s="47"/>
      <c r="B1309" s="47"/>
      <c r="C1309" s="47"/>
    </row>
    <row r="1310" spans="1:3" s="11" customFormat="1" x14ac:dyDescent="0.25">
      <c r="A1310" s="47"/>
      <c r="B1310" s="47"/>
      <c r="C1310" s="47"/>
    </row>
    <row r="1311" spans="1:3" s="11" customFormat="1" x14ac:dyDescent="0.25">
      <c r="A1311" s="47"/>
      <c r="B1311" s="47"/>
      <c r="C1311" s="47"/>
    </row>
    <row r="1312" spans="1:3" s="11" customFormat="1" x14ac:dyDescent="0.25">
      <c r="A1312" s="47"/>
      <c r="B1312" s="47"/>
      <c r="C1312" s="47"/>
    </row>
    <row r="1313" spans="1:3" s="11" customFormat="1" x14ac:dyDescent="0.25">
      <c r="A1313" s="47"/>
      <c r="B1313" s="47"/>
      <c r="C1313" s="47"/>
    </row>
    <row r="1314" spans="1:3" s="11" customFormat="1" x14ac:dyDescent="0.25">
      <c r="A1314" s="47"/>
      <c r="B1314" s="47"/>
      <c r="C1314" s="47"/>
    </row>
    <row r="1315" spans="1:3" s="11" customFormat="1" x14ac:dyDescent="0.25">
      <c r="A1315" s="47"/>
      <c r="B1315" s="47"/>
      <c r="C1315" s="47"/>
    </row>
    <row r="1316" spans="1:3" s="11" customFormat="1" x14ac:dyDescent="0.25">
      <c r="A1316" s="47"/>
      <c r="B1316" s="47"/>
      <c r="C1316" s="47"/>
    </row>
    <row r="1317" spans="1:3" s="11" customFormat="1" x14ac:dyDescent="0.25">
      <c r="A1317" s="47"/>
      <c r="B1317" s="47"/>
      <c r="C1317" s="47"/>
    </row>
    <row r="1318" spans="1:3" s="11" customFormat="1" x14ac:dyDescent="0.25">
      <c r="A1318" s="47"/>
      <c r="B1318" s="47"/>
      <c r="C1318" s="47"/>
    </row>
    <row r="1319" spans="1:3" s="11" customFormat="1" x14ac:dyDescent="0.25">
      <c r="A1319" s="47"/>
      <c r="B1319" s="47"/>
      <c r="C1319" s="47"/>
    </row>
    <row r="1320" spans="1:3" s="11" customFormat="1" x14ac:dyDescent="0.25">
      <c r="A1320" s="47"/>
      <c r="B1320" s="47"/>
      <c r="C1320" s="47"/>
    </row>
    <row r="1321" spans="1:3" s="11" customFormat="1" x14ac:dyDescent="0.25">
      <c r="A1321" s="47"/>
      <c r="B1321" s="47"/>
      <c r="C1321" s="47"/>
    </row>
    <row r="1322" spans="1:3" s="11" customFormat="1" x14ac:dyDescent="0.25">
      <c r="A1322" s="47"/>
      <c r="B1322" s="47"/>
      <c r="C1322" s="47"/>
    </row>
    <row r="1323" spans="1:3" s="11" customFormat="1" x14ac:dyDescent="0.25">
      <c r="A1323" s="47"/>
      <c r="B1323" s="47"/>
      <c r="C1323" s="47"/>
    </row>
    <row r="1324" spans="1:3" s="11" customFormat="1" x14ac:dyDescent="0.25">
      <c r="A1324" s="47"/>
      <c r="B1324" s="47"/>
      <c r="C1324" s="47"/>
    </row>
    <row r="1325" spans="1:3" s="11" customFormat="1" x14ac:dyDescent="0.25">
      <c r="A1325" s="47"/>
      <c r="B1325" s="47"/>
      <c r="C1325" s="47"/>
    </row>
    <row r="1326" spans="1:3" s="11" customFormat="1" x14ac:dyDescent="0.25">
      <c r="A1326" s="47"/>
      <c r="B1326" s="47"/>
      <c r="C1326" s="47"/>
    </row>
    <row r="1327" spans="1:3" s="11" customFormat="1" x14ac:dyDescent="0.25">
      <c r="A1327" s="47"/>
      <c r="B1327" s="47"/>
      <c r="C1327" s="47"/>
    </row>
    <row r="1328" spans="1:3" s="11" customFormat="1" x14ac:dyDescent="0.25">
      <c r="A1328" s="47"/>
      <c r="B1328" s="47"/>
      <c r="C1328" s="47"/>
    </row>
    <row r="1329" spans="1:3" s="11" customFormat="1" x14ac:dyDescent="0.25">
      <c r="A1329" s="47"/>
      <c r="B1329" s="47"/>
      <c r="C1329" s="47"/>
    </row>
    <row r="1330" spans="1:3" s="11" customFormat="1" x14ac:dyDescent="0.25">
      <c r="A1330" s="47"/>
      <c r="B1330" s="47"/>
      <c r="C1330" s="47"/>
    </row>
    <row r="1331" spans="1:3" s="11" customFormat="1" x14ac:dyDescent="0.25">
      <c r="A1331" s="47"/>
      <c r="B1331" s="47"/>
      <c r="C1331" s="47"/>
    </row>
    <row r="1332" spans="1:3" s="11" customFormat="1" x14ac:dyDescent="0.25">
      <c r="A1332" s="47"/>
      <c r="B1332" s="47"/>
      <c r="C1332" s="47"/>
    </row>
    <row r="1333" spans="1:3" s="11" customFormat="1" x14ac:dyDescent="0.25">
      <c r="A1333" s="47"/>
      <c r="B1333" s="47"/>
      <c r="C1333" s="47"/>
    </row>
    <row r="1334" spans="1:3" s="11" customFormat="1" x14ac:dyDescent="0.25">
      <c r="A1334" s="47"/>
      <c r="B1334" s="47"/>
      <c r="C1334" s="47"/>
    </row>
    <row r="1335" spans="1:3" s="11" customFormat="1" x14ac:dyDescent="0.25">
      <c r="A1335" s="47"/>
      <c r="B1335" s="47"/>
      <c r="C1335" s="47"/>
    </row>
    <row r="1336" spans="1:3" s="11" customFormat="1" x14ac:dyDescent="0.25">
      <c r="A1336" s="47"/>
      <c r="B1336" s="47"/>
      <c r="C1336" s="47"/>
    </row>
    <row r="1337" spans="1:3" s="11" customFormat="1" x14ac:dyDescent="0.25">
      <c r="A1337" s="47"/>
      <c r="B1337" s="47"/>
      <c r="C1337" s="47"/>
    </row>
    <row r="1338" spans="1:3" s="11" customFormat="1" x14ac:dyDescent="0.25">
      <c r="A1338" s="47"/>
      <c r="B1338" s="47"/>
      <c r="C1338" s="47"/>
    </row>
    <row r="1339" spans="1:3" s="11" customFormat="1" x14ac:dyDescent="0.25">
      <c r="A1339" s="47"/>
      <c r="B1339" s="47"/>
      <c r="C1339" s="47"/>
    </row>
    <row r="1340" spans="1:3" s="11" customFormat="1" x14ac:dyDescent="0.25">
      <c r="A1340" s="47"/>
      <c r="B1340" s="47"/>
      <c r="C1340" s="47"/>
    </row>
    <row r="1341" spans="1:3" s="11" customFormat="1" x14ac:dyDescent="0.25">
      <c r="A1341" s="47"/>
      <c r="B1341" s="47"/>
      <c r="C1341" s="47"/>
    </row>
    <row r="1342" spans="1:3" s="11" customFormat="1" x14ac:dyDescent="0.25">
      <c r="A1342" s="47"/>
      <c r="B1342" s="47"/>
      <c r="C1342" s="47"/>
    </row>
    <row r="1343" spans="1:3" s="11" customFormat="1" x14ac:dyDescent="0.25">
      <c r="A1343" s="47"/>
      <c r="B1343" s="47"/>
      <c r="C1343" s="47"/>
    </row>
    <row r="1344" spans="1:3" s="11" customFormat="1" x14ac:dyDescent="0.25">
      <c r="A1344" s="47"/>
      <c r="B1344" s="47"/>
      <c r="C1344" s="47"/>
    </row>
    <row r="1345" spans="1:3" s="11" customFormat="1" x14ac:dyDescent="0.25">
      <c r="A1345" s="47"/>
      <c r="B1345" s="47"/>
      <c r="C1345" s="47"/>
    </row>
    <row r="1346" spans="1:3" s="11" customFormat="1" x14ac:dyDescent="0.25">
      <c r="A1346" s="47"/>
      <c r="B1346" s="47"/>
      <c r="C1346" s="47"/>
    </row>
    <row r="1347" spans="1:3" s="11" customFormat="1" x14ac:dyDescent="0.25">
      <c r="A1347" s="47"/>
      <c r="B1347" s="47"/>
      <c r="C1347" s="47"/>
    </row>
    <row r="1348" spans="1:3" s="11" customFormat="1" x14ac:dyDescent="0.25">
      <c r="A1348" s="47"/>
      <c r="B1348" s="47"/>
      <c r="C1348" s="47"/>
    </row>
    <row r="1349" spans="1:3" s="11" customFormat="1" x14ac:dyDescent="0.25">
      <c r="A1349" s="47"/>
      <c r="B1349" s="47"/>
      <c r="C1349" s="47"/>
    </row>
    <row r="1350" spans="1:3" s="11" customFormat="1" x14ac:dyDescent="0.25">
      <c r="A1350" s="47"/>
      <c r="B1350" s="47"/>
      <c r="C1350" s="47"/>
    </row>
    <row r="1351" spans="1:3" s="11" customFormat="1" x14ac:dyDescent="0.25">
      <c r="A1351" s="47"/>
      <c r="B1351" s="47"/>
      <c r="C1351" s="47"/>
    </row>
    <row r="1352" spans="1:3" s="11" customFormat="1" x14ac:dyDescent="0.25">
      <c r="A1352" s="47"/>
      <c r="B1352" s="47"/>
      <c r="C1352" s="47"/>
    </row>
    <row r="1353" spans="1:3" s="11" customFormat="1" x14ac:dyDescent="0.25">
      <c r="A1353" s="47"/>
      <c r="B1353" s="47"/>
      <c r="C1353" s="47"/>
    </row>
    <row r="1354" spans="1:3" s="11" customFormat="1" x14ac:dyDescent="0.25">
      <c r="A1354" s="47"/>
      <c r="B1354" s="47"/>
      <c r="C1354" s="47"/>
    </row>
    <row r="1355" spans="1:3" s="11" customFormat="1" x14ac:dyDescent="0.25">
      <c r="A1355" s="47"/>
      <c r="B1355" s="47"/>
      <c r="C1355" s="47"/>
    </row>
    <row r="1356" spans="1:3" s="11" customFormat="1" x14ac:dyDescent="0.25">
      <c r="A1356" s="47"/>
      <c r="B1356" s="47"/>
      <c r="C1356" s="47"/>
    </row>
    <row r="1357" spans="1:3" s="11" customFormat="1" x14ac:dyDescent="0.25">
      <c r="A1357" s="47"/>
      <c r="B1357" s="47"/>
      <c r="C1357" s="47"/>
    </row>
    <row r="1358" spans="1:3" s="11" customFormat="1" x14ac:dyDescent="0.25">
      <c r="A1358" s="47"/>
      <c r="B1358" s="47"/>
      <c r="C1358" s="47"/>
    </row>
    <row r="1359" spans="1:3" s="11" customFormat="1" x14ac:dyDescent="0.25">
      <c r="A1359" s="47"/>
      <c r="B1359" s="47"/>
      <c r="C1359" s="47"/>
    </row>
    <row r="1360" spans="1:3" s="11" customFormat="1" x14ac:dyDescent="0.25">
      <c r="A1360" s="47"/>
      <c r="B1360" s="47"/>
      <c r="C1360" s="47"/>
    </row>
    <row r="1361" spans="1:3" s="11" customFormat="1" x14ac:dyDescent="0.25">
      <c r="A1361" s="47"/>
      <c r="B1361" s="47"/>
      <c r="C1361" s="47"/>
    </row>
    <row r="1362" spans="1:3" s="11" customFormat="1" x14ac:dyDescent="0.25">
      <c r="A1362" s="47"/>
      <c r="B1362" s="47"/>
      <c r="C1362" s="47"/>
    </row>
    <row r="1363" spans="1:3" s="11" customFormat="1" x14ac:dyDescent="0.25">
      <c r="A1363" s="47"/>
      <c r="B1363" s="47"/>
      <c r="C1363" s="47"/>
    </row>
    <row r="1364" spans="1:3" s="11" customFormat="1" x14ac:dyDescent="0.25">
      <c r="A1364" s="47"/>
      <c r="B1364" s="47"/>
      <c r="C1364" s="47"/>
    </row>
    <row r="1365" spans="1:3" s="11" customFormat="1" x14ac:dyDescent="0.25">
      <c r="A1365" s="47"/>
      <c r="B1365" s="47"/>
      <c r="C1365" s="47"/>
    </row>
    <row r="1366" spans="1:3" s="11" customFormat="1" x14ac:dyDescent="0.25">
      <c r="A1366" s="47"/>
      <c r="B1366" s="47"/>
      <c r="C1366" s="47"/>
    </row>
    <row r="1367" spans="1:3" s="11" customFormat="1" x14ac:dyDescent="0.25">
      <c r="A1367" s="47"/>
      <c r="B1367" s="47"/>
      <c r="C1367" s="47"/>
    </row>
    <row r="1368" spans="1:3" s="11" customFormat="1" x14ac:dyDescent="0.25">
      <c r="A1368" s="47"/>
      <c r="B1368" s="47"/>
      <c r="C1368" s="47"/>
    </row>
    <row r="1369" spans="1:3" s="11" customFormat="1" x14ac:dyDescent="0.25">
      <c r="A1369" s="47"/>
      <c r="B1369" s="47"/>
      <c r="C1369" s="47"/>
    </row>
    <row r="1370" spans="1:3" s="11" customFormat="1" x14ac:dyDescent="0.25">
      <c r="A1370" s="47"/>
      <c r="B1370" s="47"/>
      <c r="C1370" s="47"/>
    </row>
    <row r="1371" spans="1:3" s="11" customFormat="1" x14ac:dyDescent="0.25">
      <c r="A1371" s="47"/>
      <c r="B1371" s="47"/>
      <c r="C1371" s="47"/>
    </row>
    <row r="1372" spans="1:3" s="11" customFormat="1" x14ac:dyDescent="0.25">
      <c r="A1372" s="47"/>
      <c r="B1372" s="47"/>
      <c r="C1372" s="47"/>
    </row>
    <row r="1373" spans="1:3" s="11" customFormat="1" x14ac:dyDescent="0.25">
      <c r="A1373" s="47"/>
      <c r="B1373" s="47"/>
      <c r="C1373" s="47"/>
    </row>
    <row r="1374" spans="1:3" s="11" customFormat="1" x14ac:dyDescent="0.25">
      <c r="A1374" s="47"/>
      <c r="B1374" s="47"/>
      <c r="C1374" s="47"/>
    </row>
    <row r="1375" spans="1:3" s="11" customFormat="1" x14ac:dyDescent="0.25">
      <c r="A1375" s="47"/>
      <c r="B1375" s="47"/>
      <c r="C1375" s="47"/>
    </row>
    <row r="1376" spans="1:3" s="11" customFormat="1" x14ac:dyDescent="0.25">
      <c r="A1376" s="47"/>
      <c r="B1376" s="47"/>
      <c r="C1376" s="47"/>
    </row>
    <row r="1377" spans="1:3" s="11" customFormat="1" x14ac:dyDescent="0.25">
      <c r="A1377" s="47"/>
      <c r="B1377" s="47"/>
      <c r="C1377" s="47"/>
    </row>
    <row r="1378" spans="1:3" s="11" customFormat="1" x14ac:dyDescent="0.25">
      <c r="A1378" s="47"/>
      <c r="B1378" s="47"/>
      <c r="C1378" s="47"/>
    </row>
    <row r="1379" spans="1:3" s="11" customFormat="1" x14ac:dyDescent="0.25">
      <c r="A1379" s="47"/>
      <c r="B1379" s="47"/>
      <c r="C1379" s="47"/>
    </row>
    <row r="1380" spans="1:3" s="11" customFormat="1" x14ac:dyDescent="0.25">
      <c r="A1380" s="47"/>
      <c r="B1380" s="47"/>
      <c r="C1380" s="47"/>
    </row>
    <row r="1381" spans="1:3" s="11" customFormat="1" x14ac:dyDescent="0.25">
      <c r="A1381" s="47"/>
      <c r="B1381" s="47"/>
      <c r="C1381" s="47"/>
    </row>
    <row r="1382" spans="1:3" s="11" customFormat="1" x14ac:dyDescent="0.25">
      <c r="A1382" s="47"/>
      <c r="B1382" s="47"/>
      <c r="C1382" s="47"/>
    </row>
    <row r="1383" spans="1:3" s="11" customFormat="1" x14ac:dyDescent="0.25">
      <c r="A1383" s="47"/>
      <c r="B1383" s="47"/>
      <c r="C1383" s="47"/>
    </row>
    <row r="1384" spans="1:3" s="11" customFormat="1" x14ac:dyDescent="0.25">
      <c r="A1384" s="47"/>
      <c r="B1384" s="47"/>
      <c r="C1384" s="47"/>
    </row>
    <row r="1385" spans="1:3" s="11" customFormat="1" x14ac:dyDescent="0.25">
      <c r="A1385" s="47"/>
      <c r="B1385" s="47"/>
      <c r="C1385" s="47"/>
    </row>
    <row r="1386" spans="1:3" s="11" customFormat="1" x14ac:dyDescent="0.25">
      <c r="A1386" s="47"/>
      <c r="B1386" s="47"/>
      <c r="C1386" s="47"/>
    </row>
    <row r="1387" spans="1:3" s="11" customFormat="1" x14ac:dyDescent="0.25">
      <c r="A1387" s="47"/>
      <c r="B1387" s="47"/>
      <c r="C1387" s="47"/>
    </row>
    <row r="1388" spans="1:3" s="11" customFormat="1" x14ac:dyDescent="0.25">
      <c r="A1388" s="47"/>
      <c r="B1388" s="47"/>
      <c r="C1388" s="47"/>
    </row>
    <row r="1389" spans="1:3" s="11" customFormat="1" x14ac:dyDescent="0.25">
      <c r="A1389" s="47"/>
      <c r="B1389" s="47"/>
      <c r="C1389" s="47"/>
    </row>
    <row r="1390" spans="1:3" s="11" customFormat="1" x14ac:dyDescent="0.25">
      <c r="A1390" s="47"/>
      <c r="B1390" s="47"/>
      <c r="C1390" s="47"/>
    </row>
    <row r="1391" spans="1:3" s="11" customFormat="1" x14ac:dyDescent="0.25">
      <c r="A1391" s="47"/>
      <c r="B1391" s="47"/>
      <c r="C1391" s="47"/>
    </row>
    <row r="1392" spans="1:3" s="11" customFormat="1" x14ac:dyDescent="0.25">
      <c r="A1392" s="47"/>
      <c r="B1392" s="47"/>
      <c r="C1392" s="47"/>
    </row>
    <row r="1393" spans="1:3" s="11" customFormat="1" x14ac:dyDescent="0.25">
      <c r="A1393" s="47"/>
      <c r="B1393" s="47"/>
      <c r="C1393" s="47"/>
    </row>
    <row r="1394" spans="1:3" s="11" customFormat="1" x14ac:dyDescent="0.25">
      <c r="A1394" s="47"/>
      <c r="B1394" s="47"/>
      <c r="C1394" s="47"/>
    </row>
    <row r="1395" spans="1:3" s="11" customFormat="1" x14ac:dyDescent="0.25">
      <c r="A1395" s="47"/>
      <c r="B1395" s="47"/>
      <c r="C1395" s="47"/>
    </row>
    <row r="1396" spans="1:3" s="11" customFormat="1" x14ac:dyDescent="0.25">
      <c r="A1396" s="47"/>
      <c r="B1396" s="47"/>
      <c r="C1396" s="47"/>
    </row>
    <row r="1397" spans="1:3" s="11" customFormat="1" x14ac:dyDescent="0.25">
      <c r="A1397" s="47"/>
      <c r="B1397" s="47"/>
      <c r="C1397" s="47"/>
    </row>
    <row r="1398" spans="1:3" s="11" customFormat="1" x14ac:dyDescent="0.25">
      <c r="A1398" s="47"/>
      <c r="B1398" s="47"/>
      <c r="C1398" s="47"/>
    </row>
    <row r="1399" spans="1:3" s="11" customFormat="1" x14ac:dyDescent="0.25">
      <c r="A1399" s="47"/>
      <c r="B1399" s="47"/>
      <c r="C1399" s="47"/>
    </row>
    <row r="1400" spans="1:3" s="11" customFormat="1" x14ac:dyDescent="0.25">
      <c r="A1400" s="47"/>
      <c r="B1400" s="47"/>
      <c r="C1400" s="47"/>
    </row>
    <row r="1401" spans="1:3" s="11" customFormat="1" x14ac:dyDescent="0.25">
      <c r="A1401" s="47"/>
      <c r="B1401" s="47"/>
      <c r="C1401" s="47"/>
    </row>
    <row r="1402" spans="1:3" s="11" customFormat="1" x14ac:dyDescent="0.25">
      <c r="A1402" s="47"/>
      <c r="B1402" s="47"/>
      <c r="C1402" s="47"/>
    </row>
    <row r="1403" spans="1:3" s="11" customFormat="1" x14ac:dyDescent="0.25">
      <c r="A1403" s="47"/>
      <c r="B1403" s="47"/>
      <c r="C1403" s="47"/>
    </row>
    <row r="1404" spans="1:3" s="11" customFormat="1" x14ac:dyDescent="0.25">
      <c r="A1404" s="47"/>
      <c r="B1404" s="47"/>
      <c r="C1404" s="47"/>
    </row>
    <row r="1405" spans="1:3" s="11" customFormat="1" x14ac:dyDescent="0.25">
      <c r="A1405" s="47"/>
      <c r="B1405" s="47"/>
      <c r="C1405" s="47"/>
    </row>
    <row r="1406" spans="1:3" s="11" customFormat="1" x14ac:dyDescent="0.25">
      <c r="A1406" s="47"/>
      <c r="B1406" s="47"/>
      <c r="C1406" s="47"/>
    </row>
    <row r="1407" spans="1:3" s="11" customFormat="1" x14ac:dyDescent="0.25">
      <c r="A1407" s="47"/>
      <c r="B1407" s="47"/>
      <c r="C1407" s="47"/>
    </row>
    <row r="1408" spans="1:3" s="11" customFormat="1" x14ac:dyDescent="0.25">
      <c r="A1408" s="47"/>
      <c r="B1408" s="47"/>
      <c r="C1408" s="47"/>
    </row>
    <row r="1409" spans="1:3" s="11" customFormat="1" x14ac:dyDescent="0.25">
      <c r="A1409" s="47"/>
      <c r="B1409" s="47"/>
      <c r="C1409" s="47"/>
    </row>
    <row r="1410" spans="1:3" s="11" customFormat="1" x14ac:dyDescent="0.25">
      <c r="A1410" s="47"/>
      <c r="B1410" s="47"/>
      <c r="C1410" s="47"/>
    </row>
    <row r="1411" spans="1:3" s="11" customFormat="1" x14ac:dyDescent="0.25">
      <c r="A1411" s="47"/>
      <c r="B1411" s="47"/>
      <c r="C1411" s="47"/>
    </row>
    <row r="1412" spans="1:3" s="11" customFormat="1" x14ac:dyDescent="0.25">
      <c r="A1412" s="47"/>
      <c r="B1412" s="47"/>
      <c r="C1412" s="47"/>
    </row>
    <row r="1413" spans="1:3" s="11" customFormat="1" x14ac:dyDescent="0.25">
      <c r="A1413" s="47"/>
      <c r="B1413" s="47"/>
      <c r="C1413" s="47"/>
    </row>
    <row r="1414" spans="1:3" s="11" customFormat="1" x14ac:dyDescent="0.25">
      <c r="A1414" s="47"/>
      <c r="B1414" s="47"/>
      <c r="C1414" s="47"/>
    </row>
    <row r="1415" spans="1:3" s="11" customFormat="1" x14ac:dyDescent="0.25">
      <c r="A1415" s="47"/>
      <c r="B1415" s="47"/>
      <c r="C1415" s="47"/>
    </row>
    <row r="1416" spans="1:3" s="11" customFormat="1" x14ac:dyDescent="0.25">
      <c r="A1416" s="47"/>
      <c r="B1416" s="47"/>
      <c r="C1416" s="47"/>
    </row>
    <row r="1417" spans="1:3" s="11" customFormat="1" x14ac:dyDescent="0.25">
      <c r="A1417" s="47"/>
      <c r="B1417" s="47"/>
      <c r="C1417" s="47"/>
    </row>
    <row r="1418" spans="1:3" s="11" customFormat="1" x14ac:dyDescent="0.25">
      <c r="A1418" s="47"/>
      <c r="B1418" s="47"/>
      <c r="C1418" s="47"/>
    </row>
    <row r="1419" spans="1:3" s="11" customFormat="1" x14ac:dyDescent="0.25">
      <c r="A1419" s="47"/>
      <c r="B1419" s="47"/>
      <c r="C1419" s="47"/>
    </row>
    <row r="1420" spans="1:3" s="11" customFormat="1" x14ac:dyDescent="0.25">
      <c r="A1420" s="47"/>
      <c r="B1420" s="47"/>
      <c r="C1420" s="47"/>
    </row>
    <row r="1421" spans="1:3" s="11" customFormat="1" x14ac:dyDescent="0.25">
      <c r="A1421" s="47"/>
      <c r="B1421" s="47"/>
      <c r="C1421" s="47"/>
    </row>
    <row r="1422" spans="1:3" s="11" customFormat="1" x14ac:dyDescent="0.25">
      <c r="A1422" s="47"/>
      <c r="B1422" s="47"/>
      <c r="C1422" s="47"/>
    </row>
    <row r="1423" spans="1:3" s="11" customFormat="1" x14ac:dyDescent="0.25">
      <c r="A1423" s="47"/>
      <c r="B1423" s="47"/>
      <c r="C1423" s="47"/>
    </row>
    <row r="1424" spans="1:3" s="11" customFormat="1" x14ac:dyDescent="0.25">
      <c r="A1424" s="47"/>
      <c r="B1424" s="47"/>
      <c r="C1424" s="47"/>
    </row>
    <row r="1425" spans="1:3" s="11" customFormat="1" x14ac:dyDescent="0.25">
      <c r="A1425" s="47"/>
      <c r="B1425" s="47"/>
      <c r="C1425" s="47"/>
    </row>
    <row r="1426" spans="1:3" s="11" customFormat="1" x14ac:dyDescent="0.25">
      <c r="A1426" s="47"/>
      <c r="B1426" s="47"/>
      <c r="C1426" s="47"/>
    </row>
    <row r="1427" spans="1:3" s="11" customFormat="1" x14ac:dyDescent="0.25">
      <c r="A1427" s="47"/>
      <c r="B1427" s="47"/>
      <c r="C1427" s="47"/>
    </row>
    <row r="1428" spans="1:3" s="11" customFormat="1" x14ac:dyDescent="0.25">
      <c r="A1428" s="47"/>
      <c r="B1428" s="47"/>
      <c r="C1428" s="47"/>
    </row>
    <row r="1429" spans="1:3" s="11" customFormat="1" x14ac:dyDescent="0.25">
      <c r="A1429" s="47"/>
      <c r="B1429" s="47"/>
      <c r="C1429" s="47"/>
    </row>
    <row r="1430" spans="1:3" s="11" customFormat="1" x14ac:dyDescent="0.25">
      <c r="A1430" s="47"/>
      <c r="B1430" s="47"/>
      <c r="C1430" s="47"/>
    </row>
    <row r="1431" spans="1:3" s="11" customFormat="1" x14ac:dyDescent="0.25">
      <c r="A1431" s="47"/>
      <c r="B1431" s="47"/>
      <c r="C1431" s="47"/>
    </row>
    <row r="1432" spans="1:3" s="11" customFormat="1" x14ac:dyDescent="0.25">
      <c r="A1432" s="47"/>
      <c r="B1432" s="47"/>
      <c r="C1432" s="47"/>
    </row>
    <row r="1433" spans="1:3" s="11" customFormat="1" x14ac:dyDescent="0.25">
      <c r="A1433" s="47"/>
      <c r="B1433" s="47"/>
      <c r="C1433" s="47"/>
    </row>
    <row r="1434" spans="1:3" s="11" customFormat="1" x14ac:dyDescent="0.25">
      <c r="A1434" s="47"/>
      <c r="B1434" s="47"/>
      <c r="C1434" s="47"/>
    </row>
    <row r="1435" spans="1:3" s="11" customFormat="1" x14ac:dyDescent="0.25">
      <c r="A1435" s="47"/>
      <c r="B1435" s="47"/>
      <c r="C1435" s="47"/>
    </row>
    <row r="1436" spans="1:3" s="11" customFormat="1" x14ac:dyDescent="0.25">
      <c r="A1436" s="47"/>
      <c r="B1436" s="47"/>
      <c r="C1436" s="47"/>
    </row>
    <row r="1437" spans="1:3" s="11" customFormat="1" x14ac:dyDescent="0.25">
      <c r="A1437" s="47"/>
      <c r="B1437" s="47"/>
      <c r="C1437" s="47"/>
    </row>
    <row r="1438" spans="1:3" s="11" customFormat="1" x14ac:dyDescent="0.25">
      <c r="A1438" s="47"/>
      <c r="B1438" s="47"/>
      <c r="C1438" s="47"/>
    </row>
    <row r="1439" spans="1:3" s="11" customFormat="1" x14ac:dyDescent="0.25">
      <c r="A1439" s="47"/>
      <c r="B1439" s="47"/>
      <c r="C1439" s="47"/>
    </row>
    <row r="1440" spans="1:3" s="11" customFormat="1" x14ac:dyDescent="0.25">
      <c r="A1440" s="47"/>
      <c r="B1440" s="47"/>
      <c r="C1440" s="47"/>
    </row>
    <row r="1441" spans="1:3" s="11" customFormat="1" x14ac:dyDescent="0.25">
      <c r="A1441" s="47"/>
      <c r="B1441" s="47"/>
      <c r="C1441" s="47"/>
    </row>
    <row r="1442" spans="1:3" s="11" customFormat="1" x14ac:dyDescent="0.25">
      <c r="A1442" s="47"/>
      <c r="B1442" s="47"/>
      <c r="C1442" s="47"/>
    </row>
    <row r="1443" spans="1:3" s="11" customFormat="1" x14ac:dyDescent="0.25">
      <c r="A1443" s="47"/>
      <c r="B1443" s="47"/>
      <c r="C1443" s="47"/>
    </row>
    <row r="1444" spans="1:3" s="11" customFormat="1" x14ac:dyDescent="0.25">
      <c r="A1444" s="47"/>
      <c r="B1444" s="47"/>
      <c r="C1444" s="47"/>
    </row>
    <row r="1445" spans="1:3" s="11" customFormat="1" x14ac:dyDescent="0.25">
      <c r="A1445" s="47"/>
      <c r="B1445" s="47"/>
      <c r="C1445" s="47"/>
    </row>
    <row r="1446" spans="1:3" s="11" customFormat="1" x14ac:dyDescent="0.25">
      <c r="A1446" s="47"/>
      <c r="B1446" s="47"/>
      <c r="C1446" s="47"/>
    </row>
    <row r="1447" spans="1:3" s="11" customFormat="1" x14ac:dyDescent="0.25">
      <c r="A1447" s="47"/>
      <c r="B1447" s="47"/>
      <c r="C1447" s="47"/>
    </row>
    <row r="1448" spans="1:3" s="11" customFormat="1" x14ac:dyDescent="0.25">
      <c r="A1448" s="47"/>
      <c r="B1448" s="47"/>
      <c r="C1448" s="47"/>
    </row>
    <row r="1449" spans="1:3" s="11" customFormat="1" x14ac:dyDescent="0.25">
      <c r="A1449" s="47"/>
      <c r="B1449" s="47"/>
      <c r="C1449" s="47"/>
    </row>
    <row r="1450" spans="1:3" s="11" customFormat="1" x14ac:dyDescent="0.25">
      <c r="A1450" s="47"/>
      <c r="B1450" s="47"/>
      <c r="C1450" s="47"/>
    </row>
    <row r="1451" spans="1:3" s="11" customFormat="1" x14ac:dyDescent="0.25">
      <c r="A1451" s="47"/>
      <c r="B1451" s="47"/>
      <c r="C1451" s="47"/>
    </row>
    <row r="1452" spans="1:3" s="11" customFormat="1" x14ac:dyDescent="0.25">
      <c r="A1452" s="47"/>
      <c r="B1452" s="47"/>
      <c r="C1452" s="47"/>
    </row>
    <row r="1453" spans="1:3" s="11" customFormat="1" x14ac:dyDescent="0.25">
      <c r="A1453" s="47"/>
      <c r="B1453" s="47"/>
      <c r="C1453" s="47"/>
    </row>
    <row r="1454" spans="1:3" s="11" customFormat="1" x14ac:dyDescent="0.25">
      <c r="A1454" s="47"/>
      <c r="B1454" s="47"/>
      <c r="C1454" s="47"/>
    </row>
    <row r="1455" spans="1:3" s="11" customFormat="1" x14ac:dyDescent="0.25">
      <c r="A1455" s="47"/>
      <c r="B1455" s="47"/>
      <c r="C1455" s="47"/>
    </row>
    <row r="1456" spans="1:3" s="11" customFormat="1" x14ac:dyDescent="0.25">
      <c r="A1456" s="47"/>
      <c r="B1456" s="47"/>
      <c r="C1456" s="47"/>
    </row>
    <row r="1457" spans="1:3" s="11" customFormat="1" x14ac:dyDescent="0.25">
      <c r="A1457" s="47"/>
      <c r="B1457" s="47"/>
      <c r="C1457" s="47"/>
    </row>
    <row r="1458" spans="1:3" s="11" customFormat="1" x14ac:dyDescent="0.25">
      <c r="A1458" s="47"/>
      <c r="B1458" s="47"/>
      <c r="C1458" s="47"/>
    </row>
    <row r="1459" spans="1:3" s="11" customFormat="1" x14ac:dyDescent="0.25">
      <c r="A1459" s="47"/>
      <c r="B1459" s="47"/>
      <c r="C1459" s="47"/>
    </row>
    <row r="1460" spans="1:3" s="11" customFormat="1" x14ac:dyDescent="0.25">
      <c r="A1460" s="47"/>
      <c r="B1460" s="47"/>
      <c r="C1460" s="47"/>
    </row>
    <row r="1461" spans="1:3" s="11" customFormat="1" x14ac:dyDescent="0.25">
      <c r="A1461" s="47"/>
      <c r="B1461" s="47"/>
      <c r="C1461" s="47"/>
    </row>
    <row r="1462" spans="1:3" s="11" customFormat="1" x14ac:dyDescent="0.25">
      <c r="A1462" s="47"/>
      <c r="B1462" s="47"/>
      <c r="C1462" s="47"/>
    </row>
    <row r="1463" spans="1:3" s="11" customFormat="1" x14ac:dyDescent="0.25">
      <c r="A1463" s="47"/>
      <c r="B1463" s="47"/>
      <c r="C1463" s="47"/>
    </row>
    <row r="1464" spans="1:3" s="11" customFormat="1" x14ac:dyDescent="0.25">
      <c r="A1464" s="47"/>
      <c r="B1464" s="47"/>
      <c r="C1464" s="47"/>
    </row>
    <row r="1465" spans="1:3" s="11" customFormat="1" x14ac:dyDescent="0.25">
      <c r="A1465" s="47"/>
      <c r="B1465" s="47"/>
      <c r="C1465" s="47"/>
    </row>
    <row r="1466" spans="1:3" s="11" customFormat="1" x14ac:dyDescent="0.25">
      <c r="A1466" s="47"/>
      <c r="B1466" s="47"/>
      <c r="C1466" s="47"/>
    </row>
    <row r="1467" spans="1:3" s="11" customFormat="1" x14ac:dyDescent="0.25">
      <c r="A1467" s="47"/>
      <c r="B1467" s="47"/>
      <c r="C1467" s="47"/>
    </row>
    <row r="1468" spans="1:3" s="11" customFormat="1" x14ac:dyDescent="0.25">
      <c r="A1468" s="47"/>
      <c r="B1468" s="47"/>
      <c r="C1468" s="47"/>
    </row>
    <row r="1469" spans="1:3" s="11" customFormat="1" x14ac:dyDescent="0.25">
      <c r="A1469" s="47"/>
      <c r="B1469" s="47"/>
      <c r="C1469" s="47"/>
    </row>
    <row r="1470" spans="1:3" s="11" customFormat="1" x14ac:dyDescent="0.25">
      <c r="A1470" s="47"/>
      <c r="B1470" s="47"/>
      <c r="C1470" s="47"/>
    </row>
    <row r="1471" spans="1:3" s="11" customFormat="1" x14ac:dyDescent="0.25">
      <c r="A1471" s="47"/>
      <c r="B1471" s="47"/>
      <c r="C1471" s="47"/>
    </row>
    <row r="1472" spans="1:3" s="11" customFormat="1" x14ac:dyDescent="0.25">
      <c r="A1472" s="47"/>
      <c r="B1472" s="47"/>
      <c r="C1472" s="47"/>
    </row>
    <row r="1473" spans="1:3" s="11" customFormat="1" x14ac:dyDescent="0.25">
      <c r="A1473" s="47"/>
      <c r="B1473" s="47"/>
      <c r="C1473" s="47"/>
    </row>
    <row r="1474" spans="1:3" s="11" customFormat="1" x14ac:dyDescent="0.25">
      <c r="A1474" s="47"/>
      <c r="B1474" s="47"/>
      <c r="C1474" s="47"/>
    </row>
    <row r="1475" spans="1:3" s="11" customFormat="1" x14ac:dyDescent="0.25">
      <c r="A1475" s="47"/>
      <c r="B1475" s="47"/>
      <c r="C1475" s="47"/>
    </row>
    <row r="1476" spans="1:3" s="11" customFormat="1" x14ac:dyDescent="0.25">
      <c r="A1476" s="47"/>
      <c r="B1476" s="47"/>
      <c r="C1476" s="47"/>
    </row>
    <row r="1477" spans="1:3" s="11" customFormat="1" x14ac:dyDescent="0.25">
      <c r="A1477" s="47"/>
      <c r="B1477" s="47"/>
      <c r="C1477" s="47"/>
    </row>
    <row r="1478" spans="1:3" s="11" customFormat="1" x14ac:dyDescent="0.25">
      <c r="A1478" s="47"/>
      <c r="B1478" s="47"/>
      <c r="C1478" s="47"/>
    </row>
    <row r="1479" spans="1:3" s="11" customFormat="1" x14ac:dyDescent="0.25">
      <c r="A1479" s="47"/>
      <c r="B1479" s="47"/>
      <c r="C1479" s="47"/>
    </row>
    <row r="1480" spans="1:3" s="11" customFormat="1" x14ac:dyDescent="0.25">
      <c r="A1480" s="47"/>
      <c r="B1480" s="47"/>
      <c r="C1480" s="47"/>
    </row>
    <row r="1481" spans="1:3" s="11" customFormat="1" x14ac:dyDescent="0.25">
      <c r="A1481" s="47"/>
      <c r="B1481" s="47"/>
      <c r="C1481" s="47"/>
    </row>
    <row r="1482" spans="1:3" s="11" customFormat="1" x14ac:dyDescent="0.25">
      <c r="A1482" s="47"/>
      <c r="B1482" s="47"/>
      <c r="C1482" s="47"/>
    </row>
    <row r="1483" spans="1:3" s="11" customFormat="1" x14ac:dyDescent="0.25">
      <c r="A1483" s="47"/>
      <c r="B1483" s="47"/>
      <c r="C1483" s="47"/>
    </row>
    <row r="1484" spans="1:3" s="11" customFormat="1" x14ac:dyDescent="0.25">
      <c r="A1484" s="47"/>
      <c r="B1484" s="47"/>
      <c r="C1484" s="47"/>
    </row>
    <row r="1485" spans="1:3" s="11" customFormat="1" x14ac:dyDescent="0.25">
      <c r="A1485" s="47"/>
      <c r="B1485" s="47"/>
      <c r="C1485" s="47"/>
    </row>
    <row r="1486" spans="1:3" s="11" customFormat="1" x14ac:dyDescent="0.25">
      <c r="A1486" s="47"/>
      <c r="B1486" s="47"/>
      <c r="C1486" s="47"/>
    </row>
    <row r="1487" spans="1:3" s="11" customFormat="1" x14ac:dyDescent="0.25">
      <c r="A1487" s="47"/>
      <c r="B1487" s="47"/>
      <c r="C1487" s="47"/>
    </row>
    <row r="1488" spans="1:3" s="11" customFormat="1" x14ac:dyDescent="0.25">
      <c r="A1488" s="47"/>
      <c r="B1488" s="47"/>
      <c r="C1488" s="47"/>
    </row>
    <row r="1489" spans="1:3" s="11" customFormat="1" x14ac:dyDescent="0.25">
      <c r="A1489" s="47"/>
      <c r="B1489" s="47"/>
      <c r="C1489" s="47"/>
    </row>
    <row r="1490" spans="1:3" s="11" customFormat="1" x14ac:dyDescent="0.25">
      <c r="A1490" s="47"/>
      <c r="B1490" s="47"/>
      <c r="C1490" s="47"/>
    </row>
    <row r="1491" spans="1:3" s="11" customFormat="1" x14ac:dyDescent="0.25">
      <c r="A1491" s="47"/>
      <c r="B1491" s="47"/>
      <c r="C1491" s="47"/>
    </row>
    <row r="1492" spans="1:3" s="11" customFormat="1" x14ac:dyDescent="0.25">
      <c r="A1492" s="47"/>
      <c r="B1492" s="47"/>
      <c r="C1492" s="47"/>
    </row>
    <row r="1493" spans="1:3" s="11" customFormat="1" x14ac:dyDescent="0.25">
      <c r="A1493" s="47"/>
      <c r="B1493" s="47"/>
      <c r="C1493" s="47"/>
    </row>
    <row r="1494" spans="1:3" s="11" customFormat="1" x14ac:dyDescent="0.25">
      <c r="A1494" s="47"/>
      <c r="B1494" s="47"/>
      <c r="C1494" s="47"/>
    </row>
    <row r="1495" spans="1:3" s="11" customFormat="1" x14ac:dyDescent="0.25">
      <c r="A1495" s="47"/>
      <c r="B1495" s="47"/>
      <c r="C1495" s="47"/>
    </row>
    <row r="1496" spans="1:3" s="11" customFormat="1" x14ac:dyDescent="0.25">
      <c r="A1496" s="47"/>
      <c r="B1496" s="47"/>
      <c r="C1496" s="47"/>
    </row>
    <row r="1497" spans="1:3" s="11" customFormat="1" x14ac:dyDescent="0.25">
      <c r="A1497" s="47"/>
      <c r="B1497" s="47"/>
      <c r="C1497" s="47"/>
    </row>
    <row r="1498" spans="1:3" s="11" customFormat="1" x14ac:dyDescent="0.25">
      <c r="A1498" s="47"/>
      <c r="B1498" s="47"/>
      <c r="C1498" s="47"/>
    </row>
    <row r="1499" spans="1:3" s="11" customFormat="1" x14ac:dyDescent="0.25">
      <c r="A1499" s="47"/>
      <c r="B1499" s="47"/>
      <c r="C1499" s="47"/>
    </row>
    <row r="1500" spans="1:3" s="11" customFormat="1" x14ac:dyDescent="0.25">
      <c r="A1500" s="47"/>
      <c r="B1500" s="47"/>
      <c r="C1500" s="47"/>
    </row>
    <row r="1501" spans="1:3" s="11" customFormat="1" x14ac:dyDescent="0.25">
      <c r="A1501" s="47"/>
      <c r="B1501" s="47"/>
      <c r="C1501" s="47"/>
    </row>
    <row r="1502" spans="1:3" s="11" customFormat="1" x14ac:dyDescent="0.25">
      <c r="A1502" s="47"/>
      <c r="B1502" s="47"/>
      <c r="C1502" s="47"/>
    </row>
    <row r="1503" spans="1:3" s="11" customFormat="1" x14ac:dyDescent="0.25">
      <c r="A1503" s="47"/>
      <c r="B1503" s="47"/>
      <c r="C1503" s="47"/>
    </row>
    <row r="1504" spans="1:3" s="11" customFormat="1" x14ac:dyDescent="0.25">
      <c r="A1504" s="47"/>
      <c r="B1504" s="47"/>
      <c r="C1504" s="47"/>
    </row>
    <row r="1505" spans="1:3" s="11" customFormat="1" x14ac:dyDescent="0.25">
      <c r="A1505" s="47"/>
      <c r="B1505" s="47"/>
      <c r="C1505" s="47"/>
    </row>
    <row r="1506" spans="1:3" s="11" customFormat="1" x14ac:dyDescent="0.25">
      <c r="A1506" s="47"/>
      <c r="B1506" s="47"/>
      <c r="C1506" s="47"/>
    </row>
    <row r="1507" spans="1:3" s="11" customFormat="1" x14ac:dyDescent="0.25">
      <c r="A1507" s="47"/>
      <c r="B1507" s="47"/>
      <c r="C1507" s="47"/>
    </row>
    <row r="1508" spans="1:3" s="11" customFormat="1" x14ac:dyDescent="0.25">
      <c r="A1508" s="47"/>
      <c r="B1508" s="47"/>
      <c r="C1508" s="47"/>
    </row>
    <row r="1509" spans="1:3" s="11" customFormat="1" x14ac:dyDescent="0.25">
      <c r="A1509" s="47"/>
      <c r="B1509" s="47"/>
      <c r="C1509" s="47"/>
    </row>
    <row r="1510" spans="1:3" s="11" customFormat="1" x14ac:dyDescent="0.25">
      <c r="A1510" s="47"/>
      <c r="B1510" s="47"/>
      <c r="C1510" s="47"/>
    </row>
    <row r="1511" spans="1:3" s="11" customFormat="1" x14ac:dyDescent="0.25">
      <c r="A1511" s="47"/>
      <c r="B1511" s="47"/>
      <c r="C1511" s="47"/>
    </row>
    <row r="1512" spans="1:3" s="11" customFormat="1" x14ac:dyDescent="0.25">
      <c r="A1512" s="47"/>
      <c r="B1512" s="47"/>
      <c r="C1512" s="47"/>
    </row>
    <row r="1513" spans="1:3" s="11" customFormat="1" x14ac:dyDescent="0.25">
      <c r="A1513" s="47"/>
      <c r="B1513" s="47"/>
      <c r="C1513" s="47"/>
    </row>
    <row r="1514" spans="1:3" s="11" customFormat="1" x14ac:dyDescent="0.25">
      <c r="A1514" s="47"/>
      <c r="B1514" s="47"/>
      <c r="C1514" s="47"/>
    </row>
    <row r="1515" spans="1:3" s="11" customFormat="1" x14ac:dyDescent="0.25">
      <c r="A1515" s="47"/>
      <c r="B1515" s="47"/>
      <c r="C1515" s="47"/>
    </row>
    <row r="1516" spans="1:3" s="11" customFormat="1" x14ac:dyDescent="0.25">
      <c r="A1516" s="47"/>
      <c r="B1516" s="47"/>
      <c r="C1516" s="47"/>
    </row>
    <row r="1517" spans="1:3" s="11" customFormat="1" x14ac:dyDescent="0.25">
      <c r="A1517" s="47"/>
      <c r="B1517" s="47"/>
      <c r="C1517" s="47"/>
    </row>
    <row r="1518" spans="1:3" s="11" customFormat="1" x14ac:dyDescent="0.25">
      <c r="A1518" s="47"/>
      <c r="B1518" s="47"/>
      <c r="C1518" s="47"/>
    </row>
    <row r="1519" spans="1:3" s="11" customFormat="1" x14ac:dyDescent="0.25">
      <c r="A1519" s="47"/>
      <c r="B1519" s="47"/>
      <c r="C1519" s="47"/>
    </row>
    <row r="1520" spans="1:3" s="11" customFormat="1" x14ac:dyDescent="0.25">
      <c r="A1520" s="47"/>
      <c r="B1520" s="47"/>
      <c r="C1520" s="47"/>
    </row>
    <row r="1521" spans="1:3" s="11" customFormat="1" x14ac:dyDescent="0.25">
      <c r="A1521" s="47"/>
      <c r="B1521" s="47"/>
      <c r="C1521" s="47"/>
    </row>
    <row r="1522" spans="1:3" s="11" customFormat="1" x14ac:dyDescent="0.25">
      <c r="A1522" s="47"/>
      <c r="B1522" s="47"/>
      <c r="C1522" s="47"/>
    </row>
    <row r="1523" spans="1:3" s="11" customFormat="1" x14ac:dyDescent="0.25">
      <c r="A1523" s="47"/>
      <c r="B1523" s="47"/>
      <c r="C1523" s="47"/>
    </row>
    <row r="1524" spans="1:3" s="11" customFormat="1" x14ac:dyDescent="0.25">
      <c r="A1524" s="47"/>
      <c r="B1524" s="47"/>
      <c r="C1524" s="47"/>
    </row>
    <row r="1525" spans="1:3" s="11" customFormat="1" x14ac:dyDescent="0.25">
      <c r="A1525" s="47"/>
      <c r="B1525" s="47"/>
      <c r="C1525" s="47"/>
    </row>
    <row r="1526" spans="1:3" s="11" customFormat="1" x14ac:dyDescent="0.25">
      <c r="A1526" s="47"/>
      <c r="B1526" s="47"/>
      <c r="C1526" s="47"/>
    </row>
    <row r="1527" spans="1:3" s="11" customFormat="1" x14ac:dyDescent="0.25">
      <c r="A1527" s="47"/>
      <c r="B1527" s="47"/>
      <c r="C1527" s="47"/>
    </row>
    <row r="1528" spans="1:3" s="11" customFormat="1" x14ac:dyDescent="0.25">
      <c r="A1528" s="47"/>
      <c r="B1528" s="47"/>
      <c r="C1528" s="47"/>
    </row>
    <row r="1529" spans="1:3" s="11" customFormat="1" x14ac:dyDescent="0.25">
      <c r="A1529" s="47"/>
      <c r="B1529" s="47"/>
      <c r="C1529" s="47"/>
    </row>
    <row r="1530" spans="1:3" s="11" customFormat="1" x14ac:dyDescent="0.25">
      <c r="A1530" s="47"/>
      <c r="B1530" s="47"/>
      <c r="C1530" s="47"/>
    </row>
    <row r="1531" spans="1:3" s="11" customFormat="1" x14ac:dyDescent="0.25">
      <c r="A1531" s="47"/>
      <c r="B1531" s="47"/>
      <c r="C1531" s="47"/>
    </row>
    <row r="1532" spans="1:3" s="11" customFormat="1" x14ac:dyDescent="0.25">
      <c r="A1532" s="47"/>
      <c r="B1532" s="47"/>
      <c r="C1532" s="47"/>
    </row>
    <row r="1533" spans="1:3" s="11" customFormat="1" x14ac:dyDescent="0.25">
      <c r="A1533" s="47"/>
      <c r="B1533" s="47"/>
      <c r="C1533" s="47"/>
    </row>
    <row r="1534" spans="1:3" s="11" customFormat="1" x14ac:dyDescent="0.25">
      <c r="A1534" s="47"/>
      <c r="B1534" s="47"/>
      <c r="C1534" s="47"/>
    </row>
    <row r="1535" spans="1:3" s="11" customFormat="1" x14ac:dyDescent="0.25">
      <c r="A1535" s="47"/>
      <c r="B1535" s="47"/>
      <c r="C1535" s="47"/>
    </row>
    <row r="1536" spans="1:3" s="11" customFormat="1" x14ac:dyDescent="0.25">
      <c r="A1536" s="47"/>
      <c r="B1536" s="47"/>
      <c r="C1536" s="47"/>
    </row>
    <row r="1537" spans="1:3" s="11" customFormat="1" x14ac:dyDescent="0.25">
      <c r="A1537" s="47"/>
      <c r="B1537" s="47"/>
      <c r="C1537" s="47"/>
    </row>
    <row r="1538" spans="1:3" s="11" customFormat="1" x14ac:dyDescent="0.25">
      <c r="A1538" s="47"/>
      <c r="B1538" s="47"/>
      <c r="C1538" s="47"/>
    </row>
    <row r="1539" spans="1:3" s="11" customFormat="1" x14ac:dyDescent="0.25">
      <c r="A1539" s="47"/>
      <c r="B1539" s="47"/>
      <c r="C1539" s="47"/>
    </row>
    <row r="1540" spans="1:3" s="11" customFormat="1" x14ac:dyDescent="0.25">
      <c r="A1540" s="47"/>
      <c r="B1540" s="47"/>
      <c r="C1540" s="47"/>
    </row>
    <row r="1541" spans="1:3" s="11" customFormat="1" x14ac:dyDescent="0.25">
      <c r="A1541" s="47"/>
      <c r="B1541" s="47"/>
      <c r="C1541" s="47"/>
    </row>
    <row r="1542" spans="1:3" s="11" customFormat="1" x14ac:dyDescent="0.25">
      <c r="A1542" s="47"/>
      <c r="B1542" s="47"/>
      <c r="C1542" s="47"/>
    </row>
    <row r="1543" spans="1:3" s="11" customFormat="1" x14ac:dyDescent="0.25">
      <c r="A1543" s="47"/>
      <c r="B1543" s="47"/>
      <c r="C1543" s="47"/>
    </row>
    <row r="1544" spans="1:3" s="11" customFormat="1" x14ac:dyDescent="0.25">
      <c r="A1544" s="47"/>
      <c r="B1544" s="47"/>
      <c r="C1544" s="47"/>
    </row>
    <row r="1545" spans="1:3" s="11" customFormat="1" x14ac:dyDescent="0.25">
      <c r="A1545" s="47"/>
      <c r="B1545" s="47"/>
      <c r="C1545" s="47"/>
    </row>
    <row r="1546" spans="1:3" s="11" customFormat="1" x14ac:dyDescent="0.25">
      <c r="A1546" s="47"/>
      <c r="B1546" s="47"/>
      <c r="C1546" s="47"/>
    </row>
    <row r="1547" spans="1:3" s="11" customFormat="1" x14ac:dyDescent="0.25">
      <c r="A1547" s="47"/>
      <c r="B1547" s="47"/>
      <c r="C1547" s="47"/>
    </row>
    <row r="1548" spans="1:3" s="11" customFormat="1" x14ac:dyDescent="0.25">
      <c r="A1548" s="47"/>
      <c r="B1548" s="47"/>
      <c r="C1548" s="47"/>
    </row>
    <row r="1549" spans="1:3" s="11" customFormat="1" x14ac:dyDescent="0.25">
      <c r="A1549" s="47"/>
      <c r="B1549" s="47"/>
      <c r="C1549" s="47"/>
    </row>
    <row r="1550" spans="1:3" s="11" customFormat="1" x14ac:dyDescent="0.25">
      <c r="A1550" s="47"/>
      <c r="B1550" s="47"/>
      <c r="C1550" s="47"/>
    </row>
    <row r="1551" spans="1:3" s="11" customFormat="1" x14ac:dyDescent="0.25">
      <c r="A1551" s="47"/>
      <c r="B1551" s="47"/>
      <c r="C1551" s="47"/>
    </row>
    <row r="1552" spans="1:3" s="11" customFormat="1" x14ac:dyDescent="0.25">
      <c r="A1552" s="47"/>
      <c r="B1552" s="47"/>
      <c r="C1552" s="47"/>
    </row>
    <row r="1553" spans="1:3" s="11" customFormat="1" x14ac:dyDescent="0.25">
      <c r="A1553" s="47"/>
      <c r="B1553" s="47"/>
      <c r="C1553" s="47"/>
    </row>
    <row r="1554" spans="1:3" s="11" customFormat="1" x14ac:dyDescent="0.25">
      <c r="A1554" s="47"/>
      <c r="B1554" s="47"/>
      <c r="C1554" s="47"/>
    </row>
    <row r="1555" spans="1:3" s="11" customFormat="1" x14ac:dyDescent="0.25">
      <c r="A1555" s="47"/>
      <c r="B1555" s="47"/>
      <c r="C1555" s="47"/>
    </row>
    <row r="1556" spans="1:3" s="11" customFormat="1" x14ac:dyDescent="0.25">
      <c r="A1556" s="47"/>
      <c r="B1556" s="47"/>
      <c r="C1556" s="47"/>
    </row>
    <row r="1557" spans="1:3" s="11" customFormat="1" x14ac:dyDescent="0.25">
      <c r="A1557" s="47"/>
      <c r="B1557" s="47"/>
      <c r="C1557" s="47"/>
    </row>
    <row r="1558" spans="1:3" s="11" customFormat="1" x14ac:dyDescent="0.25">
      <c r="A1558" s="47"/>
      <c r="B1558" s="47"/>
      <c r="C1558" s="47"/>
    </row>
    <row r="1559" spans="1:3" s="11" customFormat="1" x14ac:dyDescent="0.25">
      <c r="A1559" s="47"/>
      <c r="B1559" s="47"/>
      <c r="C1559" s="47"/>
    </row>
    <row r="1560" spans="1:3" s="11" customFormat="1" x14ac:dyDescent="0.25">
      <c r="A1560" s="47"/>
      <c r="B1560" s="47"/>
      <c r="C1560" s="47"/>
    </row>
    <row r="1561" spans="1:3" s="11" customFormat="1" x14ac:dyDescent="0.25">
      <c r="A1561" s="47"/>
      <c r="B1561" s="47"/>
      <c r="C1561" s="47"/>
    </row>
    <row r="1562" spans="1:3" s="11" customFormat="1" x14ac:dyDescent="0.25">
      <c r="A1562" s="47"/>
      <c r="B1562" s="47"/>
      <c r="C1562" s="47"/>
    </row>
    <row r="1563" spans="1:3" s="11" customFormat="1" x14ac:dyDescent="0.25">
      <c r="A1563" s="47"/>
      <c r="B1563" s="47"/>
      <c r="C1563" s="47"/>
    </row>
    <row r="1564" spans="1:3" s="11" customFormat="1" x14ac:dyDescent="0.25">
      <c r="A1564" s="47"/>
      <c r="B1564" s="47"/>
      <c r="C1564" s="47"/>
    </row>
    <row r="1565" spans="1:3" s="11" customFormat="1" x14ac:dyDescent="0.25">
      <c r="A1565" s="47"/>
      <c r="B1565" s="47"/>
      <c r="C1565" s="47"/>
    </row>
    <row r="1566" spans="1:3" s="11" customFormat="1" x14ac:dyDescent="0.25">
      <c r="A1566" s="47"/>
      <c r="B1566" s="47"/>
      <c r="C1566" s="47"/>
    </row>
    <row r="1567" spans="1:3" s="11" customFormat="1" x14ac:dyDescent="0.25">
      <c r="A1567" s="47"/>
      <c r="B1567" s="47"/>
      <c r="C1567" s="47"/>
    </row>
    <row r="1568" spans="1:3" s="11" customFormat="1" x14ac:dyDescent="0.25">
      <c r="A1568" s="47"/>
      <c r="B1568" s="47"/>
      <c r="C1568" s="47"/>
    </row>
    <row r="1569" spans="1:3" s="11" customFormat="1" x14ac:dyDescent="0.25">
      <c r="A1569" s="47"/>
      <c r="B1569" s="47"/>
      <c r="C1569" s="47"/>
    </row>
    <row r="1570" spans="1:3" s="11" customFormat="1" x14ac:dyDescent="0.25">
      <c r="A1570" s="47"/>
      <c r="B1570" s="47"/>
      <c r="C1570" s="47"/>
    </row>
    <row r="1571" spans="1:3" s="11" customFormat="1" x14ac:dyDescent="0.25">
      <c r="A1571" s="47"/>
      <c r="B1571" s="47"/>
      <c r="C1571" s="47"/>
    </row>
    <row r="1572" spans="1:3" s="11" customFormat="1" x14ac:dyDescent="0.25">
      <c r="A1572" s="47"/>
      <c r="B1572" s="47"/>
      <c r="C1572" s="47"/>
    </row>
    <row r="1573" spans="1:3" s="11" customFormat="1" x14ac:dyDescent="0.25">
      <c r="A1573" s="47"/>
      <c r="B1573" s="47"/>
      <c r="C1573" s="47"/>
    </row>
    <row r="1574" spans="1:3" s="11" customFormat="1" x14ac:dyDescent="0.25">
      <c r="A1574" s="47"/>
      <c r="B1574" s="47"/>
      <c r="C1574" s="47"/>
    </row>
    <row r="1575" spans="1:3" s="11" customFormat="1" x14ac:dyDescent="0.25">
      <c r="A1575" s="47"/>
      <c r="B1575" s="47"/>
      <c r="C1575" s="47"/>
    </row>
    <row r="1576" spans="1:3" s="11" customFormat="1" x14ac:dyDescent="0.25">
      <c r="A1576" s="47"/>
      <c r="B1576" s="47"/>
      <c r="C1576" s="47"/>
    </row>
    <row r="1577" spans="1:3" s="11" customFormat="1" x14ac:dyDescent="0.25">
      <c r="A1577" s="47"/>
      <c r="B1577" s="47"/>
      <c r="C1577" s="47"/>
    </row>
    <row r="1578" spans="1:3" s="11" customFormat="1" x14ac:dyDescent="0.25">
      <c r="A1578" s="47"/>
      <c r="B1578" s="47"/>
      <c r="C1578" s="47"/>
    </row>
    <row r="1579" spans="1:3" s="11" customFormat="1" x14ac:dyDescent="0.25">
      <c r="A1579" s="47"/>
      <c r="B1579" s="47"/>
      <c r="C1579" s="47"/>
    </row>
    <row r="1580" spans="1:3" s="11" customFormat="1" x14ac:dyDescent="0.25">
      <c r="A1580" s="47"/>
      <c r="B1580" s="47"/>
      <c r="C1580" s="47"/>
    </row>
    <row r="1581" spans="1:3" s="11" customFormat="1" x14ac:dyDescent="0.25">
      <c r="A1581" s="47"/>
      <c r="B1581" s="47"/>
      <c r="C1581" s="47"/>
    </row>
    <row r="1582" spans="1:3" s="11" customFormat="1" x14ac:dyDescent="0.25">
      <c r="A1582" s="47"/>
      <c r="B1582" s="47"/>
      <c r="C1582" s="47"/>
    </row>
    <row r="1583" spans="1:3" s="11" customFormat="1" x14ac:dyDescent="0.25">
      <c r="A1583" s="47"/>
      <c r="B1583" s="47"/>
      <c r="C1583" s="47"/>
    </row>
    <row r="1584" spans="1:3" s="11" customFormat="1" x14ac:dyDescent="0.25">
      <c r="A1584" s="47"/>
      <c r="B1584" s="47"/>
      <c r="C1584" s="47"/>
    </row>
    <row r="1585" spans="1:3" s="11" customFormat="1" x14ac:dyDescent="0.25">
      <c r="A1585" s="47"/>
      <c r="B1585" s="47"/>
      <c r="C1585" s="47"/>
    </row>
    <row r="1586" spans="1:3" s="11" customFormat="1" x14ac:dyDescent="0.25">
      <c r="A1586" s="47"/>
      <c r="B1586" s="47"/>
      <c r="C1586" s="47"/>
    </row>
    <row r="1587" spans="1:3" s="11" customFormat="1" x14ac:dyDescent="0.25">
      <c r="A1587" s="47"/>
      <c r="B1587" s="47"/>
      <c r="C1587" s="47"/>
    </row>
    <row r="1588" spans="1:3" s="11" customFormat="1" x14ac:dyDescent="0.25">
      <c r="A1588" s="47"/>
      <c r="B1588" s="47"/>
      <c r="C1588" s="47"/>
    </row>
    <row r="1589" spans="1:3" s="11" customFormat="1" x14ac:dyDescent="0.25">
      <c r="A1589" s="47"/>
      <c r="B1589" s="47"/>
      <c r="C1589" s="47"/>
    </row>
    <row r="1590" spans="1:3" s="11" customFormat="1" x14ac:dyDescent="0.25">
      <c r="A1590" s="47"/>
      <c r="B1590" s="47"/>
      <c r="C1590" s="47"/>
    </row>
    <row r="1591" spans="1:3" s="11" customFormat="1" x14ac:dyDescent="0.25">
      <c r="A1591" s="47"/>
      <c r="B1591" s="47"/>
      <c r="C1591" s="47"/>
    </row>
    <row r="1592" spans="1:3" s="11" customFormat="1" x14ac:dyDescent="0.25">
      <c r="A1592" s="47"/>
      <c r="B1592" s="47"/>
      <c r="C1592" s="47"/>
    </row>
    <row r="1593" spans="1:3" s="11" customFormat="1" x14ac:dyDescent="0.25">
      <c r="A1593" s="47"/>
      <c r="B1593" s="47"/>
      <c r="C1593" s="47"/>
    </row>
    <row r="1594" spans="1:3" s="11" customFormat="1" x14ac:dyDescent="0.25">
      <c r="A1594" s="47"/>
      <c r="B1594" s="47"/>
      <c r="C1594" s="47"/>
    </row>
    <row r="1595" spans="1:3" s="11" customFormat="1" x14ac:dyDescent="0.25">
      <c r="A1595" s="47"/>
      <c r="B1595" s="47"/>
      <c r="C1595" s="47"/>
    </row>
    <row r="1596" spans="1:3" s="11" customFormat="1" x14ac:dyDescent="0.25">
      <c r="A1596" s="47"/>
      <c r="B1596" s="47"/>
      <c r="C1596" s="47"/>
    </row>
    <row r="1597" spans="1:3" s="11" customFormat="1" x14ac:dyDescent="0.25">
      <c r="A1597" s="47"/>
      <c r="B1597" s="47"/>
      <c r="C1597" s="47"/>
    </row>
    <row r="1598" spans="1:3" s="11" customFormat="1" x14ac:dyDescent="0.25">
      <c r="A1598" s="47"/>
      <c r="B1598" s="47"/>
      <c r="C1598" s="47"/>
    </row>
    <row r="1599" spans="1:3" s="11" customFormat="1" x14ac:dyDescent="0.25">
      <c r="A1599" s="47"/>
      <c r="B1599" s="47"/>
      <c r="C1599" s="47"/>
    </row>
    <row r="1600" spans="1:3" s="11" customFormat="1" x14ac:dyDescent="0.25">
      <c r="A1600" s="47"/>
      <c r="B1600" s="47"/>
      <c r="C1600" s="47"/>
    </row>
    <row r="1601" spans="1:3" s="11" customFormat="1" x14ac:dyDescent="0.25">
      <c r="A1601" s="47"/>
      <c r="B1601" s="47"/>
      <c r="C1601" s="47"/>
    </row>
    <row r="1602" spans="1:3" s="11" customFormat="1" x14ac:dyDescent="0.25">
      <c r="A1602" s="47"/>
      <c r="B1602" s="47"/>
      <c r="C1602" s="47"/>
    </row>
    <row r="1603" spans="1:3" s="11" customFormat="1" x14ac:dyDescent="0.25">
      <c r="A1603" s="47"/>
      <c r="B1603" s="47"/>
      <c r="C1603" s="47"/>
    </row>
    <row r="1604" spans="1:3" s="11" customFormat="1" x14ac:dyDescent="0.25">
      <c r="A1604" s="47"/>
      <c r="B1604" s="47"/>
      <c r="C1604" s="47"/>
    </row>
    <row r="1605" spans="1:3" s="11" customFormat="1" x14ac:dyDescent="0.25">
      <c r="A1605" s="47"/>
      <c r="B1605" s="47"/>
      <c r="C1605" s="47"/>
    </row>
    <row r="1606" spans="1:3" s="11" customFormat="1" x14ac:dyDescent="0.25">
      <c r="A1606" s="47"/>
      <c r="B1606" s="47"/>
      <c r="C1606" s="47"/>
    </row>
    <row r="1607" spans="1:3" s="11" customFormat="1" x14ac:dyDescent="0.25">
      <c r="A1607" s="47"/>
      <c r="B1607" s="47"/>
      <c r="C1607" s="47"/>
    </row>
    <row r="1608" spans="1:3" s="11" customFormat="1" x14ac:dyDescent="0.25">
      <c r="A1608" s="47"/>
      <c r="B1608" s="47"/>
      <c r="C1608" s="47"/>
    </row>
    <row r="1609" spans="1:3" s="11" customFormat="1" x14ac:dyDescent="0.25">
      <c r="A1609" s="47"/>
      <c r="B1609" s="47"/>
      <c r="C1609" s="47"/>
    </row>
    <row r="1610" spans="1:3" s="11" customFormat="1" x14ac:dyDescent="0.25">
      <c r="A1610" s="47"/>
      <c r="B1610" s="47"/>
      <c r="C1610" s="47"/>
    </row>
    <row r="1611" spans="1:3" s="11" customFormat="1" x14ac:dyDescent="0.25">
      <c r="A1611" s="47"/>
      <c r="B1611" s="47"/>
      <c r="C1611" s="47"/>
    </row>
    <row r="1612" spans="1:3" s="11" customFormat="1" x14ac:dyDescent="0.25">
      <c r="A1612" s="47"/>
      <c r="B1612" s="47"/>
      <c r="C1612" s="47"/>
    </row>
    <row r="1613" spans="1:3" s="11" customFormat="1" x14ac:dyDescent="0.25">
      <c r="A1613" s="47"/>
      <c r="B1613" s="47"/>
      <c r="C1613" s="47"/>
    </row>
    <row r="1614" spans="1:3" s="11" customFormat="1" x14ac:dyDescent="0.25">
      <c r="A1614" s="47"/>
      <c r="B1614" s="47"/>
      <c r="C1614" s="47"/>
    </row>
    <row r="1615" spans="1:3" s="11" customFormat="1" x14ac:dyDescent="0.25">
      <c r="A1615" s="47"/>
      <c r="B1615" s="47"/>
      <c r="C1615" s="47"/>
    </row>
    <row r="1616" spans="1:3" s="11" customFormat="1" x14ac:dyDescent="0.25">
      <c r="A1616" s="47"/>
      <c r="B1616" s="47"/>
      <c r="C1616" s="47"/>
    </row>
    <row r="1617" spans="1:3" s="11" customFormat="1" x14ac:dyDescent="0.25">
      <c r="A1617" s="47"/>
      <c r="B1617" s="47"/>
      <c r="C1617" s="47"/>
    </row>
    <row r="1618" spans="1:3" s="11" customFormat="1" x14ac:dyDescent="0.25">
      <c r="A1618" s="47"/>
      <c r="B1618" s="47"/>
      <c r="C1618" s="47"/>
    </row>
    <row r="1619" spans="1:3" s="11" customFormat="1" x14ac:dyDescent="0.25">
      <c r="A1619" s="47"/>
      <c r="B1619" s="47"/>
      <c r="C1619" s="47"/>
    </row>
    <row r="1620" spans="1:3" s="11" customFormat="1" x14ac:dyDescent="0.25">
      <c r="A1620" s="47"/>
      <c r="B1620" s="47"/>
      <c r="C1620" s="47"/>
    </row>
    <row r="1621" spans="1:3" s="11" customFormat="1" x14ac:dyDescent="0.25">
      <c r="A1621" s="47"/>
      <c r="B1621" s="47"/>
      <c r="C1621" s="47"/>
    </row>
    <row r="1622" spans="1:3" s="11" customFormat="1" x14ac:dyDescent="0.25">
      <c r="A1622" s="47"/>
      <c r="B1622" s="47"/>
      <c r="C1622" s="47"/>
    </row>
    <row r="1623" spans="1:3" s="11" customFormat="1" x14ac:dyDescent="0.25">
      <c r="A1623" s="47"/>
      <c r="B1623" s="47"/>
      <c r="C1623" s="47"/>
    </row>
    <row r="1624" spans="1:3" s="11" customFormat="1" x14ac:dyDescent="0.25">
      <c r="A1624" s="47"/>
      <c r="B1624" s="47"/>
      <c r="C1624" s="47"/>
    </row>
    <row r="1625" spans="1:3" s="11" customFormat="1" x14ac:dyDescent="0.25">
      <c r="A1625" s="47"/>
      <c r="B1625" s="47"/>
      <c r="C1625" s="47"/>
    </row>
    <row r="1626" spans="1:3" s="11" customFormat="1" x14ac:dyDescent="0.25">
      <c r="A1626" s="47"/>
      <c r="B1626" s="47"/>
      <c r="C1626" s="47"/>
    </row>
    <row r="1627" spans="1:3" s="11" customFormat="1" x14ac:dyDescent="0.25">
      <c r="A1627" s="47"/>
      <c r="B1627" s="47"/>
      <c r="C1627" s="47"/>
    </row>
    <row r="1628" spans="1:3" s="11" customFormat="1" x14ac:dyDescent="0.25">
      <c r="A1628" s="47"/>
      <c r="B1628" s="47"/>
      <c r="C1628" s="47"/>
    </row>
    <row r="1629" spans="1:3" s="11" customFormat="1" x14ac:dyDescent="0.25">
      <c r="A1629" s="47"/>
      <c r="B1629" s="47"/>
      <c r="C1629" s="47"/>
    </row>
    <row r="1630" spans="1:3" s="11" customFormat="1" x14ac:dyDescent="0.25">
      <c r="A1630" s="47"/>
      <c r="B1630" s="47"/>
      <c r="C1630" s="47"/>
    </row>
    <row r="1631" spans="1:3" s="11" customFormat="1" x14ac:dyDescent="0.25">
      <c r="A1631" s="47"/>
      <c r="B1631" s="47"/>
      <c r="C1631" s="47"/>
    </row>
    <row r="1632" spans="1:3" s="11" customFormat="1" x14ac:dyDescent="0.25">
      <c r="A1632" s="47"/>
      <c r="B1632" s="47"/>
      <c r="C1632" s="47"/>
    </row>
    <row r="1633" spans="1:3" s="11" customFormat="1" x14ac:dyDescent="0.25">
      <c r="A1633" s="47"/>
      <c r="B1633" s="47"/>
      <c r="C1633" s="47"/>
    </row>
    <row r="1634" spans="1:3" s="11" customFormat="1" x14ac:dyDescent="0.25">
      <c r="A1634" s="47"/>
      <c r="B1634" s="47"/>
      <c r="C1634" s="47"/>
    </row>
    <row r="1635" spans="1:3" s="11" customFormat="1" x14ac:dyDescent="0.25">
      <c r="A1635" s="47"/>
      <c r="B1635" s="47"/>
      <c r="C1635" s="47"/>
    </row>
    <row r="1636" spans="1:3" s="11" customFormat="1" x14ac:dyDescent="0.25">
      <c r="A1636" s="47"/>
      <c r="B1636" s="47"/>
      <c r="C1636" s="47"/>
    </row>
    <row r="1637" spans="1:3" s="11" customFormat="1" x14ac:dyDescent="0.25">
      <c r="A1637" s="47"/>
      <c r="B1637" s="47"/>
      <c r="C1637" s="47"/>
    </row>
    <row r="1638" spans="1:3" s="11" customFormat="1" x14ac:dyDescent="0.25">
      <c r="A1638" s="47"/>
      <c r="B1638" s="47"/>
      <c r="C1638" s="47"/>
    </row>
    <row r="1639" spans="1:3" s="11" customFormat="1" x14ac:dyDescent="0.25">
      <c r="A1639" s="47"/>
      <c r="B1639" s="47"/>
      <c r="C1639" s="47"/>
    </row>
    <row r="1640" spans="1:3" s="11" customFormat="1" x14ac:dyDescent="0.25">
      <c r="A1640" s="47"/>
      <c r="B1640" s="47"/>
      <c r="C1640" s="47"/>
    </row>
    <row r="1641" spans="1:3" s="11" customFormat="1" x14ac:dyDescent="0.25">
      <c r="A1641" s="47"/>
      <c r="B1641" s="47"/>
      <c r="C1641" s="47"/>
    </row>
    <row r="1642" spans="1:3" s="11" customFormat="1" x14ac:dyDescent="0.25">
      <c r="A1642" s="47"/>
      <c r="B1642" s="47"/>
      <c r="C1642" s="47"/>
    </row>
    <row r="1643" spans="1:3" s="11" customFormat="1" x14ac:dyDescent="0.25">
      <c r="A1643" s="47"/>
      <c r="B1643" s="47"/>
      <c r="C1643" s="47"/>
    </row>
    <row r="1644" spans="1:3" s="11" customFormat="1" x14ac:dyDescent="0.25">
      <c r="A1644" s="47"/>
      <c r="B1644" s="47"/>
      <c r="C1644" s="47"/>
    </row>
    <row r="1645" spans="1:3" s="11" customFormat="1" x14ac:dyDescent="0.25">
      <c r="A1645" s="47"/>
      <c r="B1645" s="47"/>
      <c r="C1645" s="47"/>
    </row>
    <row r="1646" spans="1:3" s="11" customFormat="1" x14ac:dyDescent="0.25">
      <c r="A1646" s="47"/>
      <c r="B1646" s="47"/>
      <c r="C1646" s="47"/>
    </row>
    <row r="1647" spans="1:3" s="11" customFormat="1" x14ac:dyDescent="0.25">
      <c r="A1647" s="47"/>
      <c r="B1647" s="47"/>
      <c r="C1647" s="47"/>
    </row>
    <row r="1648" spans="1:3" s="11" customFormat="1" x14ac:dyDescent="0.25">
      <c r="A1648" s="47"/>
      <c r="B1648" s="47"/>
      <c r="C1648" s="47"/>
    </row>
    <row r="1649" spans="1:3" s="11" customFormat="1" x14ac:dyDescent="0.25">
      <c r="A1649" s="47"/>
      <c r="B1649" s="47"/>
      <c r="C1649" s="47"/>
    </row>
    <row r="1650" spans="1:3" s="11" customFormat="1" x14ac:dyDescent="0.25">
      <c r="A1650" s="47"/>
      <c r="B1650" s="47"/>
      <c r="C1650" s="47"/>
    </row>
    <row r="1651" spans="1:3" s="11" customFormat="1" x14ac:dyDescent="0.25">
      <c r="A1651" s="47"/>
      <c r="B1651" s="47"/>
      <c r="C1651" s="47"/>
    </row>
    <row r="1652" spans="1:3" s="11" customFormat="1" x14ac:dyDescent="0.25">
      <c r="A1652" s="47"/>
      <c r="B1652" s="47"/>
      <c r="C1652" s="47"/>
    </row>
    <row r="1653" spans="1:3" s="11" customFormat="1" x14ac:dyDescent="0.25">
      <c r="A1653" s="47"/>
      <c r="B1653" s="47"/>
      <c r="C1653" s="47"/>
    </row>
    <row r="1654" spans="1:3" s="11" customFormat="1" x14ac:dyDescent="0.25">
      <c r="A1654" s="47"/>
      <c r="B1654" s="47"/>
      <c r="C1654" s="47"/>
    </row>
    <row r="1655" spans="1:3" s="11" customFormat="1" x14ac:dyDescent="0.25">
      <c r="A1655" s="47"/>
      <c r="B1655" s="47"/>
      <c r="C1655" s="47"/>
    </row>
    <row r="1656" spans="1:3" s="11" customFormat="1" x14ac:dyDescent="0.25">
      <c r="A1656" s="47"/>
      <c r="B1656" s="47"/>
      <c r="C1656" s="47"/>
    </row>
    <row r="1657" spans="1:3" s="11" customFormat="1" x14ac:dyDescent="0.25">
      <c r="A1657" s="47"/>
      <c r="B1657" s="47"/>
      <c r="C1657" s="47"/>
    </row>
    <row r="1658" spans="1:3" s="11" customFormat="1" x14ac:dyDescent="0.25">
      <c r="A1658" s="47"/>
      <c r="B1658" s="47"/>
      <c r="C1658" s="47"/>
    </row>
    <row r="1659" spans="1:3" s="11" customFormat="1" x14ac:dyDescent="0.25">
      <c r="A1659" s="47"/>
      <c r="B1659" s="47"/>
      <c r="C1659" s="47"/>
    </row>
    <row r="1660" spans="1:3" s="11" customFormat="1" x14ac:dyDescent="0.25">
      <c r="A1660" s="47"/>
      <c r="B1660" s="47"/>
      <c r="C1660" s="47"/>
    </row>
    <row r="1661" spans="1:3" s="11" customFormat="1" x14ac:dyDescent="0.25">
      <c r="A1661" s="47"/>
      <c r="B1661" s="47"/>
      <c r="C1661" s="47"/>
    </row>
    <row r="1662" spans="1:3" s="11" customFormat="1" x14ac:dyDescent="0.25">
      <c r="A1662" s="47"/>
      <c r="B1662" s="47"/>
      <c r="C1662" s="47"/>
    </row>
    <row r="1663" spans="1:3" s="11" customFormat="1" x14ac:dyDescent="0.25">
      <c r="A1663" s="47"/>
      <c r="B1663" s="47"/>
      <c r="C1663" s="47"/>
    </row>
    <row r="1664" spans="1:3" s="11" customFormat="1" x14ac:dyDescent="0.25">
      <c r="A1664" s="47"/>
      <c r="B1664" s="47"/>
      <c r="C1664" s="47"/>
    </row>
    <row r="1665" spans="1:3" s="11" customFormat="1" x14ac:dyDescent="0.25">
      <c r="A1665" s="47"/>
      <c r="B1665" s="47"/>
      <c r="C1665" s="47"/>
    </row>
    <row r="1666" spans="1:3" s="11" customFormat="1" x14ac:dyDescent="0.25">
      <c r="A1666" s="47"/>
      <c r="B1666" s="47"/>
      <c r="C1666" s="47"/>
    </row>
    <row r="1667" spans="1:3" s="11" customFormat="1" x14ac:dyDescent="0.25">
      <c r="A1667" s="47"/>
      <c r="B1667" s="47"/>
      <c r="C1667" s="47"/>
    </row>
    <row r="1668" spans="1:3" s="11" customFormat="1" x14ac:dyDescent="0.25">
      <c r="A1668" s="47"/>
      <c r="B1668" s="47"/>
      <c r="C1668" s="47"/>
    </row>
    <row r="1669" spans="1:3" s="11" customFormat="1" x14ac:dyDescent="0.25">
      <c r="A1669" s="47"/>
      <c r="B1669" s="47"/>
      <c r="C1669" s="47"/>
    </row>
    <row r="1670" spans="1:3" s="11" customFormat="1" x14ac:dyDescent="0.25">
      <c r="A1670" s="47"/>
      <c r="B1670" s="47"/>
      <c r="C1670" s="47"/>
    </row>
    <row r="1671" spans="1:3" s="11" customFormat="1" x14ac:dyDescent="0.25">
      <c r="A1671" s="47"/>
      <c r="B1671" s="47"/>
      <c r="C1671" s="47"/>
    </row>
    <row r="1672" spans="1:3" s="11" customFormat="1" x14ac:dyDescent="0.25">
      <c r="A1672" s="47"/>
      <c r="B1672" s="47"/>
      <c r="C1672" s="47"/>
    </row>
    <row r="1673" spans="1:3" s="11" customFormat="1" x14ac:dyDescent="0.25">
      <c r="A1673" s="47"/>
      <c r="B1673" s="47"/>
      <c r="C1673" s="47"/>
    </row>
    <row r="1674" spans="1:3" s="11" customFormat="1" x14ac:dyDescent="0.25">
      <c r="A1674" s="47"/>
      <c r="B1674" s="47"/>
      <c r="C1674" s="47"/>
    </row>
    <row r="1675" spans="1:3" s="11" customFormat="1" x14ac:dyDescent="0.25">
      <c r="A1675" s="47"/>
      <c r="B1675" s="47"/>
      <c r="C1675" s="47"/>
    </row>
    <row r="1676" spans="1:3" s="11" customFormat="1" x14ac:dyDescent="0.25">
      <c r="A1676" s="47"/>
      <c r="B1676" s="47"/>
      <c r="C1676" s="47"/>
    </row>
    <row r="1677" spans="1:3" s="11" customFormat="1" x14ac:dyDescent="0.25">
      <c r="A1677" s="47"/>
      <c r="B1677" s="47"/>
      <c r="C1677" s="47"/>
    </row>
    <row r="1678" spans="1:3" s="11" customFormat="1" x14ac:dyDescent="0.25">
      <c r="A1678" s="47"/>
      <c r="B1678" s="47"/>
      <c r="C1678" s="47"/>
    </row>
    <row r="1679" spans="1:3" s="11" customFormat="1" x14ac:dyDescent="0.25">
      <c r="A1679" s="47"/>
      <c r="B1679" s="47"/>
      <c r="C1679" s="47"/>
    </row>
    <row r="1680" spans="1:3" s="11" customFormat="1" x14ac:dyDescent="0.25">
      <c r="A1680" s="47"/>
      <c r="B1680" s="47"/>
      <c r="C1680" s="47"/>
    </row>
    <row r="1681" spans="1:3" s="11" customFormat="1" x14ac:dyDescent="0.25">
      <c r="A1681" s="47"/>
      <c r="B1681" s="47"/>
      <c r="C1681" s="47"/>
    </row>
    <row r="1682" spans="1:3" s="11" customFormat="1" x14ac:dyDescent="0.25">
      <c r="A1682" s="47"/>
      <c r="B1682" s="47"/>
      <c r="C1682" s="47"/>
    </row>
    <row r="1683" spans="1:3" s="11" customFormat="1" x14ac:dyDescent="0.25">
      <c r="A1683" s="47"/>
      <c r="B1683" s="47"/>
      <c r="C1683" s="47"/>
    </row>
    <row r="1684" spans="1:3" s="11" customFormat="1" x14ac:dyDescent="0.25">
      <c r="A1684" s="47"/>
      <c r="B1684" s="47"/>
      <c r="C1684" s="47"/>
    </row>
    <row r="1685" spans="1:3" s="11" customFormat="1" x14ac:dyDescent="0.25">
      <c r="A1685" s="47"/>
      <c r="B1685" s="47"/>
      <c r="C1685" s="47"/>
    </row>
    <row r="1686" spans="1:3" s="11" customFormat="1" x14ac:dyDescent="0.25">
      <c r="A1686" s="47"/>
      <c r="B1686" s="47"/>
      <c r="C1686" s="47"/>
    </row>
    <row r="1687" spans="1:3" s="11" customFormat="1" x14ac:dyDescent="0.25">
      <c r="A1687" s="47"/>
      <c r="B1687" s="47"/>
      <c r="C1687" s="47"/>
    </row>
    <row r="1688" spans="1:3" s="11" customFormat="1" x14ac:dyDescent="0.25">
      <c r="A1688" s="47"/>
      <c r="B1688" s="47"/>
      <c r="C1688" s="47"/>
    </row>
    <row r="1689" spans="1:3" s="11" customFormat="1" x14ac:dyDescent="0.25">
      <c r="A1689" s="47"/>
      <c r="B1689" s="47"/>
      <c r="C1689" s="47"/>
    </row>
    <row r="1690" spans="1:3" s="11" customFormat="1" x14ac:dyDescent="0.25">
      <c r="A1690" s="47"/>
      <c r="B1690" s="47"/>
      <c r="C1690" s="47"/>
    </row>
    <row r="1691" spans="1:3" s="11" customFormat="1" x14ac:dyDescent="0.25">
      <c r="A1691" s="47"/>
      <c r="B1691" s="47"/>
      <c r="C1691" s="47"/>
    </row>
    <row r="1692" spans="1:3" s="11" customFormat="1" x14ac:dyDescent="0.25">
      <c r="A1692" s="47"/>
      <c r="B1692" s="47"/>
      <c r="C1692" s="47"/>
    </row>
    <row r="1693" spans="1:3" s="11" customFormat="1" x14ac:dyDescent="0.25">
      <c r="A1693" s="47"/>
      <c r="B1693" s="47"/>
      <c r="C1693" s="47"/>
    </row>
    <row r="1694" spans="1:3" s="11" customFormat="1" x14ac:dyDescent="0.25">
      <c r="A1694" s="47"/>
      <c r="B1694" s="47"/>
      <c r="C1694" s="47"/>
    </row>
    <row r="1695" spans="1:3" s="11" customFormat="1" x14ac:dyDescent="0.25">
      <c r="A1695" s="47"/>
      <c r="B1695" s="47"/>
      <c r="C1695" s="47"/>
    </row>
    <row r="1696" spans="1:3" s="11" customFormat="1" x14ac:dyDescent="0.25">
      <c r="A1696" s="47"/>
      <c r="B1696" s="47"/>
      <c r="C1696" s="47"/>
    </row>
    <row r="1697" spans="1:3" s="11" customFormat="1" x14ac:dyDescent="0.25">
      <c r="A1697" s="47"/>
      <c r="B1697" s="47"/>
      <c r="C1697" s="47"/>
    </row>
    <row r="1698" spans="1:3" s="11" customFormat="1" x14ac:dyDescent="0.25">
      <c r="A1698" s="47"/>
      <c r="B1698" s="47"/>
      <c r="C1698" s="47"/>
    </row>
    <row r="1699" spans="1:3" s="11" customFormat="1" x14ac:dyDescent="0.25">
      <c r="A1699" s="47"/>
      <c r="B1699" s="47"/>
      <c r="C1699" s="47"/>
    </row>
    <row r="1700" spans="1:3" s="11" customFormat="1" x14ac:dyDescent="0.25">
      <c r="A1700" s="47"/>
      <c r="B1700" s="47"/>
      <c r="C1700" s="47"/>
    </row>
    <row r="1701" spans="1:3" s="11" customFormat="1" x14ac:dyDescent="0.25">
      <c r="A1701" s="47"/>
      <c r="B1701" s="47"/>
      <c r="C1701" s="47"/>
    </row>
    <row r="1702" spans="1:3" s="11" customFormat="1" x14ac:dyDescent="0.25">
      <c r="A1702" s="47"/>
      <c r="B1702" s="47"/>
      <c r="C1702" s="47"/>
    </row>
    <row r="1703" spans="1:3" s="11" customFormat="1" x14ac:dyDescent="0.25">
      <c r="A1703" s="47"/>
      <c r="B1703" s="47"/>
      <c r="C1703" s="47"/>
    </row>
    <row r="1704" spans="1:3" s="11" customFormat="1" x14ac:dyDescent="0.25">
      <c r="A1704" s="47"/>
      <c r="B1704" s="47"/>
      <c r="C1704" s="47"/>
    </row>
    <row r="1705" spans="1:3" s="11" customFormat="1" x14ac:dyDescent="0.25">
      <c r="A1705" s="47"/>
      <c r="B1705" s="47"/>
      <c r="C1705" s="47"/>
    </row>
    <row r="1706" spans="1:3" s="11" customFormat="1" x14ac:dyDescent="0.25">
      <c r="A1706" s="47"/>
      <c r="B1706" s="47"/>
      <c r="C1706" s="47"/>
    </row>
    <row r="1707" spans="1:3" s="11" customFormat="1" x14ac:dyDescent="0.25">
      <c r="A1707" s="47"/>
      <c r="B1707" s="47"/>
      <c r="C1707" s="47"/>
    </row>
    <row r="1708" spans="1:3" s="11" customFormat="1" x14ac:dyDescent="0.25">
      <c r="A1708" s="47"/>
      <c r="B1708" s="47"/>
      <c r="C1708" s="47"/>
    </row>
    <row r="1709" spans="1:3" s="11" customFormat="1" x14ac:dyDescent="0.25">
      <c r="A1709" s="47"/>
      <c r="B1709" s="47"/>
      <c r="C1709" s="47"/>
    </row>
    <row r="1710" spans="1:3" s="11" customFormat="1" x14ac:dyDescent="0.25">
      <c r="A1710" s="47"/>
      <c r="B1710" s="47"/>
      <c r="C1710" s="47"/>
    </row>
    <row r="1711" spans="1:3" s="11" customFormat="1" x14ac:dyDescent="0.25">
      <c r="A1711" s="47"/>
      <c r="B1711" s="47"/>
      <c r="C1711" s="47"/>
    </row>
    <row r="1712" spans="1:3" s="11" customFormat="1" x14ac:dyDescent="0.25">
      <c r="A1712" s="47"/>
      <c r="B1712" s="47"/>
      <c r="C1712" s="47"/>
    </row>
    <row r="1713" spans="1:3" s="11" customFormat="1" x14ac:dyDescent="0.25">
      <c r="A1713" s="47"/>
      <c r="B1713" s="47"/>
      <c r="C1713" s="47"/>
    </row>
    <row r="1714" spans="1:3" s="11" customFormat="1" x14ac:dyDescent="0.25">
      <c r="A1714" s="47"/>
      <c r="B1714" s="47"/>
      <c r="C1714" s="47"/>
    </row>
    <row r="1715" spans="1:3" s="11" customFormat="1" x14ac:dyDescent="0.25">
      <c r="A1715" s="47"/>
      <c r="B1715" s="47"/>
      <c r="C1715" s="47"/>
    </row>
    <row r="1716" spans="1:3" s="11" customFormat="1" x14ac:dyDescent="0.25">
      <c r="A1716" s="47"/>
      <c r="B1716" s="47"/>
      <c r="C1716" s="47"/>
    </row>
    <row r="1717" spans="1:3" s="11" customFormat="1" x14ac:dyDescent="0.25">
      <c r="A1717" s="47"/>
      <c r="B1717" s="47"/>
      <c r="C1717" s="47"/>
    </row>
    <row r="1718" spans="1:3" s="11" customFormat="1" x14ac:dyDescent="0.25">
      <c r="A1718" s="47"/>
      <c r="B1718" s="47"/>
      <c r="C1718" s="47"/>
    </row>
    <row r="1719" spans="1:3" s="11" customFormat="1" x14ac:dyDescent="0.25">
      <c r="A1719" s="47"/>
      <c r="B1719" s="47"/>
      <c r="C1719" s="47"/>
    </row>
    <row r="1720" spans="1:3" s="11" customFormat="1" x14ac:dyDescent="0.25">
      <c r="A1720" s="47"/>
      <c r="B1720" s="47"/>
      <c r="C1720" s="47"/>
    </row>
    <row r="1721" spans="1:3" s="11" customFormat="1" x14ac:dyDescent="0.25">
      <c r="A1721" s="47"/>
      <c r="B1721" s="47"/>
      <c r="C1721" s="47"/>
    </row>
    <row r="1722" spans="1:3" s="11" customFormat="1" x14ac:dyDescent="0.25">
      <c r="A1722" s="47"/>
      <c r="B1722" s="47"/>
      <c r="C1722" s="47"/>
    </row>
    <row r="1723" spans="1:3" s="11" customFormat="1" x14ac:dyDescent="0.25">
      <c r="A1723" s="47"/>
      <c r="B1723" s="47"/>
      <c r="C1723" s="47"/>
    </row>
    <row r="1724" spans="1:3" s="11" customFormat="1" x14ac:dyDescent="0.25">
      <c r="A1724" s="47"/>
      <c r="B1724" s="47"/>
      <c r="C1724" s="47"/>
    </row>
    <row r="1725" spans="1:3" s="11" customFormat="1" x14ac:dyDescent="0.25">
      <c r="A1725" s="47"/>
      <c r="B1725" s="47"/>
      <c r="C1725" s="47"/>
    </row>
    <row r="1726" spans="1:3" s="11" customFormat="1" x14ac:dyDescent="0.25">
      <c r="A1726" s="47"/>
      <c r="B1726" s="47"/>
      <c r="C1726" s="47"/>
    </row>
    <row r="1727" spans="1:3" s="11" customFormat="1" x14ac:dyDescent="0.25">
      <c r="A1727" s="47"/>
      <c r="B1727" s="47"/>
      <c r="C1727" s="47"/>
    </row>
    <row r="1728" spans="1:3" s="11" customFormat="1" x14ac:dyDescent="0.25">
      <c r="A1728" s="47"/>
      <c r="B1728" s="47"/>
      <c r="C1728" s="47"/>
    </row>
    <row r="1729" spans="1:3" s="11" customFormat="1" x14ac:dyDescent="0.25">
      <c r="A1729" s="47"/>
      <c r="B1729" s="47"/>
      <c r="C1729" s="47"/>
    </row>
    <row r="1730" spans="1:3" s="11" customFormat="1" x14ac:dyDescent="0.25">
      <c r="A1730" s="47"/>
      <c r="B1730" s="47"/>
      <c r="C1730" s="47"/>
    </row>
    <row r="1731" spans="1:3" s="11" customFormat="1" x14ac:dyDescent="0.25">
      <c r="A1731" s="47"/>
      <c r="B1731" s="47"/>
      <c r="C1731" s="47"/>
    </row>
    <row r="1732" spans="1:3" s="11" customFormat="1" x14ac:dyDescent="0.25">
      <c r="A1732" s="47"/>
      <c r="B1732" s="47"/>
      <c r="C1732" s="47"/>
    </row>
    <row r="1733" spans="1:3" s="11" customFormat="1" x14ac:dyDescent="0.25">
      <c r="A1733" s="47"/>
      <c r="B1733" s="47"/>
      <c r="C1733" s="47"/>
    </row>
    <row r="1734" spans="1:3" s="11" customFormat="1" x14ac:dyDescent="0.25">
      <c r="A1734" s="47"/>
      <c r="B1734" s="47"/>
      <c r="C1734" s="47"/>
    </row>
    <row r="1735" spans="1:3" s="11" customFormat="1" x14ac:dyDescent="0.25">
      <c r="A1735" s="47"/>
      <c r="B1735" s="47"/>
      <c r="C1735" s="47"/>
    </row>
    <row r="1736" spans="1:3" s="11" customFormat="1" x14ac:dyDescent="0.25">
      <c r="A1736" s="47"/>
      <c r="B1736" s="47"/>
      <c r="C1736" s="47"/>
    </row>
    <row r="1737" spans="1:3" s="11" customFormat="1" x14ac:dyDescent="0.25">
      <c r="A1737" s="47"/>
      <c r="B1737" s="47"/>
      <c r="C1737" s="47"/>
    </row>
    <row r="1738" spans="1:3" s="11" customFormat="1" x14ac:dyDescent="0.25">
      <c r="A1738" s="47"/>
      <c r="B1738" s="47"/>
      <c r="C1738" s="47"/>
    </row>
    <row r="1739" spans="1:3" s="11" customFormat="1" x14ac:dyDescent="0.25">
      <c r="A1739" s="47"/>
      <c r="B1739" s="47"/>
      <c r="C1739" s="47"/>
    </row>
    <row r="1740" spans="1:3" s="11" customFormat="1" x14ac:dyDescent="0.25">
      <c r="A1740" s="47"/>
      <c r="B1740" s="47"/>
      <c r="C1740" s="47"/>
    </row>
    <row r="1741" spans="1:3" s="11" customFormat="1" x14ac:dyDescent="0.25">
      <c r="A1741" s="47"/>
      <c r="B1741" s="47"/>
      <c r="C1741" s="47"/>
    </row>
    <row r="1742" spans="1:3" s="11" customFormat="1" x14ac:dyDescent="0.25">
      <c r="A1742" s="47"/>
      <c r="B1742" s="47"/>
      <c r="C1742" s="47"/>
    </row>
    <row r="1743" spans="1:3" s="11" customFormat="1" x14ac:dyDescent="0.25">
      <c r="A1743" s="47"/>
      <c r="B1743" s="47"/>
      <c r="C1743" s="47"/>
    </row>
    <row r="1744" spans="1:3" s="11" customFormat="1" x14ac:dyDescent="0.25">
      <c r="A1744" s="47"/>
      <c r="B1744" s="47"/>
      <c r="C1744" s="47"/>
    </row>
    <row r="1745" spans="1:3" s="11" customFormat="1" x14ac:dyDescent="0.25">
      <c r="A1745" s="47"/>
      <c r="B1745" s="47"/>
      <c r="C1745" s="47"/>
    </row>
    <row r="1746" spans="1:3" s="11" customFormat="1" x14ac:dyDescent="0.25">
      <c r="A1746" s="47"/>
      <c r="B1746" s="47"/>
      <c r="C1746" s="47"/>
    </row>
    <row r="1747" spans="1:3" s="11" customFormat="1" x14ac:dyDescent="0.25">
      <c r="A1747" s="47"/>
      <c r="B1747" s="47"/>
      <c r="C1747" s="47"/>
    </row>
    <row r="1748" spans="1:3" s="11" customFormat="1" x14ac:dyDescent="0.25">
      <c r="A1748" s="47"/>
      <c r="B1748" s="47"/>
      <c r="C1748" s="47"/>
    </row>
    <row r="1749" spans="1:3" s="11" customFormat="1" x14ac:dyDescent="0.25">
      <c r="A1749" s="47"/>
      <c r="B1749" s="47"/>
      <c r="C1749" s="47"/>
    </row>
    <row r="1750" spans="1:3" s="11" customFormat="1" x14ac:dyDescent="0.25">
      <c r="A1750" s="47"/>
      <c r="B1750" s="47"/>
      <c r="C1750" s="47"/>
    </row>
    <row r="1751" spans="1:3" s="11" customFormat="1" x14ac:dyDescent="0.25">
      <c r="A1751" s="47"/>
      <c r="B1751" s="47"/>
      <c r="C1751" s="47"/>
    </row>
    <row r="1752" spans="1:3" s="11" customFormat="1" x14ac:dyDescent="0.25">
      <c r="A1752" s="47"/>
      <c r="B1752" s="47"/>
      <c r="C1752" s="47"/>
    </row>
    <row r="1753" spans="1:3" s="11" customFormat="1" x14ac:dyDescent="0.25">
      <c r="A1753" s="47"/>
      <c r="B1753" s="47"/>
      <c r="C1753" s="47"/>
    </row>
    <row r="1754" spans="1:3" s="11" customFormat="1" x14ac:dyDescent="0.25">
      <c r="A1754" s="47"/>
      <c r="B1754" s="47"/>
      <c r="C1754" s="47"/>
    </row>
    <row r="1755" spans="1:3" s="11" customFormat="1" x14ac:dyDescent="0.25">
      <c r="A1755" s="47"/>
      <c r="B1755" s="47"/>
      <c r="C1755" s="47"/>
    </row>
    <row r="1756" spans="1:3" s="11" customFormat="1" x14ac:dyDescent="0.25">
      <c r="A1756" s="47"/>
      <c r="B1756" s="47"/>
      <c r="C1756" s="47"/>
    </row>
    <row r="1757" spans="1:3" s="11" customFormat="1" x14ac:dyDescent="0.25">
      <c r="A1757" s="47"/>
      <c r="B1757" s="47"/>
      <c r="C1757" s="47"/>
    </row>
    <row r="1758" spans="1:3" s="11" customFormat="1" x14ac:dyDescent="0.25">
      <c r="A1758" s="47"/>
      <c r="B1758" s="47"/>
      <c r="C1758" s="47"/>
    </row>
    <row r="1759" spans="1:3" s="11" customFormat="1" x14ac:dyDescent="0.25">
      <c r="A1759" s="47"/>
      <c r="B1759" s="47"/>
      <c r="C1759" s="47"/>
    </row>
    <row r="1760" spans="1:3" s="11" customFormat="1" x14ac:dyDescent="0.25">
      <c r="A1760" s="47"/>
      <c r="B1760" s="47"/>
      <c r="C1760" s="47"/>
    </row>
    <row r="1761" spans="1:3" s="11" customFormat="1" x14ac:dyDescent="0.25">
      <c r="A1761" s="47"/>
      <c r="B1761" s="47"/>
      <c r="C1761" s="47"/>
    </row>
    <row r="1762" spans="1:3" s="11" customFormat="1" x14ac:dyDescent="0.25">
      <c r="A1762" s="47"/>
      <c r="B1762" s="47"/>
      <c r="C1762" s="47"/>
    </row>
    <row r="1763" spans="1:3" s="11" customFormat="1" x14ac:dyDescent="0.25">
      <c r="A1763" s="47"/>
      <c r="B1763" s="47"/>
      <c r="C1763" s="47"/>
    </row>
    <row r="1764" spans="1:3" s="11" customFormat="1" x14ac:dyDescent="0.25">
      <c r="A1764" s="47"/>
      <c r="B1764" s="47"/>
      <c r="C1764" s="47"/>
    </row>
    <row r="1765" spans="1:3" s="11" customFormat="1" x14ac:dyDescent="0.25">
      <c r="A1765" s="47"/>
      <c r="B1765" s="47"/>
      <c r="C1765" s="47"/>
    </row>
    <row r="1766" spans="1:3" s="11" customFormat="1" x14ac:dyDescent="0.25">
      <c r="A1766" s="47"/>
      <c r="B1766" s="47"/>
      <c r="C1766" s="47"/>
    </row>
    <row r="1767" spans="1:3" s="11" customFormat="1" x14ac:dyDescent="0.25">
      <c r="A1767" s="47"/>
      <c r="B1767" s="47"/>
      <c r="C1767" s="47"/>
    </row>
    <row r="1768" spans="1:3" s="11" customFormat="1" x14ac:dyDescent="0.25">
      <c r="A1768" s="47"/>
      <c r="B1768" s="47"/>
      <c r="C1768" s="47"/>
    </row>
    <row r="1769" spans="1:3" s="11" customFormat="1" x14ac:dyDescent="0.25">
      <c r="A1769" s="47"/>
      <c r="B1769" s="47"/>
      <c r="C1769" s="47"/>
    </row>
    <row r="1770" spans="1:3" s="11" customFormat="1" x14ac:dyDescent="0.25">
      <c r="A1770" s="47"/>
      <c r="B1770" s="47"/>
      <c r="C1770" s="47"/>
    </row>
    <row r="1771" spans="1:3" s="11" customFormat="1" x14ac:dyDescent="0.25">
      <c r="A1771" s="47"/>
      <c r="B1771" s="47"/>
      <c r="C1771" s="47"/>
    </row>
    <row r="1772" spans="1:3" s="11" customFormat="1" x14ac:dyDescent="0.25">
      <c r="A1772" s="47"/>
      <c r="B1772" s="47"/>
      <c r="C1772" s="47"/>
    </row>
    <row r="1773" spans="1:3" s="11" customFormat="1" x14ac:dyDescent="0.25">
      <c r="A1773" s="47"/>
      <c r="B1773" s="47"/>
      <c r="C1773" s="47"/>
    </row>
    <row r="1774" spans="1:3" s="11" customFormat="1" x14ac:dyDescent="0.25">
      <c r="A1774" s="47"/>
      <c r="B1774" s="47"/>
      <c r="C1774" s="47"/>
    </row>
    <row r="1775" spans="1:3" s="11" customFormat="1" x14ac:dyDescent="0.25">
      <c r="A1775" s="47"/>
      <c r="B1775" s="47"/>
      <c r="C1775" s="47"/>
    </row>
    <row r="1776" spans="1:3" s="11" customFormat="1" x14ac:dyDescent="0.25">
      <c r="A1776" s="47"/>
      <c r="B1776" s="47"/>
      <c r="C1776" s="47"/>
    </row>
    <row r="1777" spans="1:3" s="11" customFormat="1" x14ac:dyDescent="0.25">
      <c r="A1777" s="47"/>
      <c r="B1777" s="47"/>
      <c r="C1777" s="47"/>
    </row>
    <row r="1778" spans="1:3" s="11" customFormat="1" x14ac:dyDescent="0.25">
      <c r="A1778" s="47"/>
      <c r="B1778" s="47"/>
      <c r="C1778" s="47"/>
    </row>
    <row r="1779" spans="1:3" s="11" customFormat="1" x14ac:dyDescent="0.25">
      <c r="A1779" s="47"/>
      <c r="B1779" s="47"/>
      <c r="C1779" s="47"/>
    </row>
    <row r="1780" spans="1:3" s="11" customFormat="1" x14ac:dyDescent="0.25">
      <c r="A1780" s="47"/>
      <c r="B1780" s="47"/>
      <c r="C1780" s="47"/>
    </row>
    <row r="1781" spans="1:3" s="11" customFormat="1" x14ac:dyDescent="0.25">
      <c r="A1781" s="47"/>
      <c r="B1781" s="47"/>
      <c r="C1781" s="47"/>
    </row>
    <row r="1782" spans="1:3" s="11" customFormat="1" x14ac:dyDescent="0.25">
      <c r="A1782" s="47"/>
      <c r="B1782" s="47"/>
      <c r="C1782" s="47"/>
    </row>
    <row r="1783" spans="1:3" s="11" customFormat="1" x14ac:dyDescent="0.25">
      <c r="A1783" s="47"/>
      <c r="B1783" s="47"/>
      <c r="C1783" s="47"/>
    </row>
    <row r="1784" spans="1:3" s="11" customFormat="1" x14ac:dyDescent="0.25">
      <c r="A1784" s="47"/>
      <c r="B1784" s="47"/>
      <c r="C1784" s="47"/>
    </row>
    <row r="1785" spans="1:3" s="11" customFormat="1" x14ac:dyDescent="0.25">
      <c r="A1785" s="47"/>
      <c r="B1785" s="47"/>
      <c r="C1785" s="47"/>
    </row>
    <row r="1786" spans="1:3" s="11" customFormat="1" x14ac:dyDescent="0.25">
      <c r="A1786" s="47"/>
      <c r="B1786" s="47"/>
      <c r="C1786" s="47"/>
    </row>
    <row r="1787" spans="1:3" s="11" customFormat="1" x14ac:dyDescent="0.25">
      <c r="A1787" s="47"/>
      <c r="B1787" s="47"/>
      <c r="C1787" s="47"/>
    </row>
    <row r="1788" spans="1:3" s="11" customFormat="1" x14ac:dyDescent="0.25">
      <c r="A1788" s="47"/>
      <c r="B1788" s="47"/>
      <c r="C1788" s="47"/>
    </row>
    <row r="1789" spans="1:3" s="11" customFormat="1" x14ac:dyDescent="0.25">
      <c r="A1789" s="47"/>
      <c r="B1789" s="47"/>
      <c r="C1789" s="47"/>
    </row>
    <row r="1790" spans="1:3" s="11" customFormat="1" x14ac:dyDescent="0.25">
      <c r="A1790" s="47"/>
      <c r="B1790" s="47"/>
      <c r="C1790" s="47"/>
    </row>
    <row r="1791" spans="1:3" s="11" customFormat="1" x14ac:dyDescent="0.25">
      <c r="A1791" s="47"/>
      <c r="B1791" s="47"/>
      <c r="C1791" s="47"/>
    </row>
    <row r="1792" spans="1:3" s="11" customFormat="1" x14ac:dyDescent="0.25">
      <c r="A1792" s="47"/>
      <c r="B1792" s="47"/>
      <c r="C1792" s="47"/>
    </row>
    <row r="1793" spans="1:3" s="11" customFormat="1" x14ac:dyDescent="0.25">
      <c r="A1793" s="47"/>
      <c r="B1793" s="47"/>
      <c r="C1793" s="47"/>
    </row>
    <row r="1794" spans="1:3" s="11" customFormat="1" x14ac:dyDescent="0.25">
      <c r="A1794" s="47"/>
      <c r="B1794" s="47"/>
      <c r="C1794" s="47"/>
    </row>
    <row r="1795" spans="1:3" s="11" customFormat="1" x14ac:dyDescent="0.25">
      <c r="A1795" s="47"/>
      <c r="B1795" s="47"/>
      <c r="C1795" s="47"/>
    </row>
    <row r="1796" spans="1:3" s="11" customFormat="1" x14ac:dyDescent="0.25">
      <c r="A1796" s="47"/>
      <c r="B1796" s="47"/>
      <c r="C1796" s="47"/>
    </row>
    <row r="1797" spans="1:3" s="11" customFormat="1" x14ac:dyDescent="0.25">
      <c r="A1797" s="47"/>
      <c r="B1797" s="47"/>
      <c r="C1797" s="47"/>
    </row>
    <row r="1798" spans="1:3" s="11" customFormat="1" x14ac:dyDescent="0.25">
      <c r="A1798" s="47"/>
      <c r="B1798" s="47"/>
      <c r="C1798" s="47"/>
    </row>
    <row r="1799" spans="1:3" s="11" customFormat="1" x14ac:dyDescent="0.25">
      <c r="A1799" s="47"/>
      <c r="B1799" s="47"/>
      <c r="C1799" s="47"/>
    </row>
    <row r="1800" spans="1:3" s="11" customFormat="1" x14ac:dyDescent="0.25">
      <c r="A1800" s="47"/>
      <c r="B1800" s="47"/>
      <c r="C1800" s="47"/>
    </row>
    <row r="1801" spans="1:3" s="11" customFormat="1" x14ac:dyDescent="0.25">
      <c r="A1801" s="47"/>
      <c r="B1801" s="47"/>
      <c r="C1801" s="47"/>
    </row>
    <row r="1802" spans="1:3" s="11" customFormat="1" x14ac:dyDescent="0.25">
      <c r="A1802" s="47"/>
      <c r="B1802" s="47"/>
      <c r="C1802" s="47"/>
    </row>
    <row r="1803" spans="1:3" s="11" customFormat="1" x14ac:dyDescent="0.25">
      <c r="A1803" s="47"/>
      <c r="B1803" s="47"/>
      <c r="C1803" s="47"/>
    </row>
    <row r="1804" spans="1:3" s="11" customFormat="1" x14ac:dyDescent="0.25">
      <c r="A1804" s="47"/>
      <c r="B1804" s="47"/>
      <c r="C1804" s="47"/>
    </row>
    <row r="1805" spans="1:3" s="11" customFormat="1" x14ac:dyDescent="0.25">
      <c r="A1805" s="47"/>
      <c r="B1805" s="47"/>
      <c r="C1805" s="47"/>
    </row>
    <row r="1806" spans="1:3" s="11" customFormat="1" x14ac:dyDescent="0.25">
      <c r="A1806" s="47"/>
      <c r="B1806" s="47"/>
      <c r="C1806" s="47"/>
    </row>
    <row r="1807" spans="1:3" s="11" customFormat="1" x14ac:dyDescent="0.25">
      <c r="A1807" s="47"/>
      <c r="B1807" s="47"/>
      <c r="C1807" s="47"/>
    </row>
    <row r="1808" spans="1:3" s="11" customFormat="1" x14ac:dyDescent="0.25">
      <c r="A1808" s="47"/>
      <c r="B1808" s="47"/>
      <c r="C1808" s="47"/>
    </row>
    <row r="1809" spans="1:3" s="11" customFormat="1" x14ac:dyDescent="0.25">
      <c r="A1809" s="47"/>
      <c r="B1809" s="47"/>
      <c r="C1809" s="47"/>
    </row>
    <row r="1810" spans="1:3" s="11" customFormat="1" x14ac:dyDescent="0.25">
      <c r="A1810" s="47"/>
      <c r="B1810" s="47"/>
      <c r="C1810" s="47"/>
    </row>
    <row r="1811" spans="1:3" s="11" customFormat="1" x14ac:dyDescent="0.25">
      <c r="A1811" s="47"/>
      <c r="B1811" s="47"/>
      <c r="C1811" s="47"/>
    </row>
    <row r="1812" spans="1:3" s="11" customFormat="1" x14ac:dyDescent="0.25">
      <c r="A1812" s="47"/>
      <c r="B1812" s="47"/>
      <c r="C1812" s="47"/>
    </row>
    <row r="1813" spans="1:3" s="11" customFormat="1" x14ac:dyDescent="0.25">
      <c r="A1813" s="47"/>
      <c r="B1813" s="47"/>
      <c r="C1813" s="47"/>
    </row>
    <row r="1814" spans="1:3" s="11" customFormat="1" x14ac:dyDescent="0.25">
      <c r="A1814" s="47"/>
      <c r="B1814" s="47"/>
      <c r="C1814" s="47"/>
    </row>
    <row r="1815" spans="1:3" s="11" customFormat="1" x14ac:dyDescent="0.25">
      <c r="A1815" s="47"/>
      <c r="B1815" s="47"/>
      <c r="C1815" s="47"/>
    </row>
    <row r="1816" spans="1:3" s="11" customFormat="1" x14ac:dyDescent="0.25">
      <c r="A1816" s="47"/>
      <c r="B1816" s="47"/>
      <c r="C1816" s="47"/>
    </row>
    <row r="1817" spans="1:3" s="11" customFormat="1" x14ac:dyDescent="0.25">
      <c r="A1817" s="47"/>
      <c r="B1817" s="47"/>
      <c r="C1817" s="47"/>
    </row>
    <row r="1818" spans="1:3" s="11" customFormat="1" x14ac:dyDescent="0.25">
      <c r="A1818" s="47"/>
      <c r="B1818" s="47"/>
      <c r="C1818" s="47"/>
    </row>
    <row r="1819" spans="1:3" s="11" customFormat="1" x14ac:dyDescent="0.25">
      <c r="A1819" s="47"/>
      <c r="B1819" s="47"/>
      <c r="C1819" s="47"/>
    </row>
    <row r="1820" spans="1:3" s="11" customFormat="1" x14ac:dyDescent="0.25">
      <c r="A1820" s="47"/>
      <c r="B1820" s="47"/>
      <c r="C1820" s="47"/>
    </row>
    <row r="1821" spans="1:3" s="11" customFormat="1" x14ac:dyDescent="0.25">
      <c r="A1821" s="47"/>
      <c r="B1821" s="47"/>
      <c r="C1821" s="47"/>
    </row>
    <row r="1822" spans="1:3" s="11" customFormat="1" x14ac:dyDescent="0.25">
      <c r="A1822" s="47"/>
      <c r="B1822" s="47"/>
      <c r="C1822" s="47"/>
    </row>
    <row r="1823" spans="1:3" s="11" customFormat="1" x14ac:dyDescent="0.25">
      <c r="A1823" s="47"/>
      <c r="B1823" s="47"/>
      <c r="C1823" s="47"/>
    </row>
    <row r="1824" spans="1:3" s="11" customFormat="1" x14ac:dyDescent="0.25">
      <c r="A1824" s="47"/>
      <c r="B1824" s="47"/>
      <c r="C1824" s="47"/>
    </row>
    <row r="1825" spans="1:3" s="11" customFormat="1" x14ac:dyDescent="0.25">
      <c r="A1825" s="47"/>
      <c r="B1825" s="47"/>
      <c r="C1825" s="47"/>
    </row>
    <row r="1826" spans="1:3" s="11" customFormat="1" x14ac:dyDescent="0.25">
      <c r="A1826" s="47"/>
      <c r="B1826" s="47"/>
      <c r="C1826" s="47"/>
    </row>
    <row r="1827" spans="1:3" s="11" customFormat="1" x14ac:dyDescent="0.25">
      <c r="A1827" s="47"/>
      <c r="B1827" s="47"/>
      <c r="C1827" s="47"/>
    </row>
    <row r="1828" spans="1:3" s="11" customFormat="1" x14ac:dyDescent="0.25">
      <c r="A1828" s="47"/>
      <c r="B1828" s="47"/>
      <c r="C1828" s="47"/>
    </row>
    <row r="1829" spans="1:3" s="11" customFormat="1" x14ac:dyDescent="0.25">
      <c r="A1829" s="47"/>
      <c r="B1829" s="47"/>
      <c r="C1829" s="47"/>
    </row>
    <row r="1830" spans="1:3" s="11" customFormat="1" x14ac:dyDescent="0.25">
      <c r="A1830" s="47"/>
      <c r="B1830" s="47"/>
      <c r="C1830" s="47"/>
    </row>
    <row r="1831" spans="1:3" s="11" customFormat="1" x14ac:dyDescent="0.25">
      <c r="A1831" s="47"/>
      <c r="B1831" s="47"/>
      <c r="C1831" s="47"/>
    </row>
    <row r="1832" spans="1:3" s="11" customFormat="1" x14ac:dyDescent="0.25">
      <c r="A1832" s="47"/>
      <c r="B1832" s="47"/>
      <c r="C1832" s="47"/>
    </row>
    <row r="1833" spans="1:3" s="11" customFormat="1" x14ac:dyDescent="0.25">
      <c r="A1833" s="47"/>
      <c r="B1833" s="47"/>
      <c r="C1833" s="47"/>
    </row>
    <row r="1834" spans="1:3" s="11" customFormat="1" x14ac:dyDescent="0.25">
      <c r="A1834" s="47"/>
      <c r="B1834" s="47"/>
      <c r="C1834" s="47"/>
    </row>
    <row r="1835" spans="1:3" s="11" customFormat="1" x14ac:dyDescent="0.25">
      <c r="A1835" s="47"/>
      <c r="B1835" s="47"/>
      <c r="C1835" s="47"/>
    </row>
    <row r="1836" spans="1:3" s="11" customFormat="1" x14ac:dyDescent="0.25">
      <c r="A1836" s="47"/>
      <c r="B1836" s="47"/>
      <c r="C1836" s="47"/>
    </row>
    <row r="1837" spans="1:3" s="11" customFormat="1" x14ac:dyDescent="0.25">
      <c r="A1837" s="47"/>
      <c r="B1837" s="47"/>
      <c r="C1837" s="47"/>
    </row>
    <row r="1838" spans="1:3" s="11" customFormat="1" x14ac:dyDescent="0.25">
      <c r="A1838" s="47"/>
      <c r="B1838" s="47"/>
      <c r="C1838" s="47"/>
    </row>
    <row r="1839" spans="1:3" s="11" customFormat="1" x14ac:dyDescent="0.25">
      <c r="A1839" s="47"/>
      <c r="B1839" s="47"/>
      <c r="C1839" s="47"/>
    </row>
    <row r="1840" spans="1:3" s="11" customFormat="1" x14ac:dyDescent="0.25">
      <c r="A1840" s="47"/>
      <c r="B1840" s="47"/>
      <c r="C1840" s="47"/>
    </row>
    <row r="1841" spans="1:3" s="11" customFormat="1" x14ac:dyDescent="0.25">
      <c r="A1841" s="47"/>
      <c r="B1841" s="47"/>
      <c r="C1841" s="47"/>
    </row>
    <row r="1842" spans="1:3" s="11" customFormat="1" x14ac:dyDescent="0.25">
      <c r="A1842" s="47"/>
      <c r="B1842" s="47"/>
      <c r="C1842" s="47"/>
    </row>
    <row r="1843" spans="1:3" s="11" customFormat="1" x14ac:dyDescent="0.25">
      <c r="A1843" s="47"/>
      <c r="B1843" s="47"/>
      <c r="C1843" s="47"/>
    </row>
    <row r="1844" spans="1:3" s="11" customFormat="1" x14ac:dyDescent="0.25">
      <c r="A1844" s="47"/>
      <c r="B1844" s="47"/>
      <c r="C1844" s="47"/>
    </row>
    <row r="1845" spans="1:3" s="11" customFormat="1" x14ac:dyDescent="0.25">
      <c r="A1845" s="47"/>
      <c r="B1845" s="47"/>
      <c r="C1845" s="47"/>
    </row>
    <row r="1846" spans="1:3" s="11" customFormat="1" x14ac:dyDescent="0.25">
      <c r="A1846" s="47"/>
      <c r="B1846" s="47"/>
      <c r="C1846" s="47"/>
    </row>
    <row r="1847" spans="1:3" s="11" customFormat="1" x14ac:dyDescent="0.25">
      <c r="A1847" s="47"/>
      <c r="B1847" s="47"/>
      <c r="C1847" s="47"/>
    </row>
    <row r="1848" spans="1:3" s="11" customFormat="1" x14ac:dyDescent="0.25">
      <c r="A1848" s="47"/>
      <c r="B1848" s="47"/>
      <c r="C1848" s="47"/>
    </row>
    <row r="1849" spans="1:3" s="11" customFormat="1" x14ac:dyDescent="0.25">
      <c r="A1849" s="47"/>
      <c r="B1849" s="47"/>
      <c r="C1849" s="47"/>
    </row>
    <row r="1850" spans="1:3" s="11" customFormat="1" x14ac:dyDescent="0.25">
      <c r="A1850" s="47"/>
      <c r="B1850" s="47"/>
      <c r="C1850" s="47"/>
    </row>
    <row r="1851" spans="1:3" s="11" customFormat="1" x14ac:dyDescent="0.25">
      <c r="A1851" s="47"/>
      <c r="B1851" s="47"/>
      <c r="C1851" s="47"/>
    </row>
    <row r="1852" spans="1:3" s="11" customFormat="1" x14ac:dyDescent="0.25">
      <c r="A1852" s="47"/>
      <c r="B1852" s="47"/>
      <c r="C1852" s="47"/>
    </row>
    <row r="1853" spans="1:3" s="11" customFormat="1" x14ac:dyDescent="0.25">
      <c r="A1853" s="47"/>
      <c r="B1853" s="47"/>
      <c r="C1853" s="47"/>
    </row>
    <row r="1854" spans="1:3" s="11" customFormat="1" x14ac:dyDescent="0.25">
      <c r="A1854" s="47"/>
      <c r="B1854" s="47"/>
      <c r="C1854" s="47"/>
    </row>
    <row r="1855" spans="1:3" s="11" customFormat="1" x14ac:dyDescent="0.25">
      <c r="A1855" s="47"/>
      <c r="B1855" s="47"/>
      <c r="C1855" s="47"/>
    </row>
    <row r="1856" spans="1:3" s="11" customFormat="1" x14ac:dyDescent="0.25">
      <c r="A1856" s="47"/>
      <c r="B1856" s="47"/>
      <c r="C1856" s="47"/>
    </row>
    <row r="1857" spans="1:3" s="11" customFormat="1" x14ac:dyDescent="0.25">
      <c r="A1857" s="47"/>
      <c r="B1857" s="47"/>
      <c r="C1857" s="47"/>
    </row>
    <row r="1858" spans="1:3" s="11" customFormat="1" x14ac:dyDescent="0.25">
      <c r="A1858" s="47"/>
      <c r="B1858" s="47"/>
      <c r="C1858" s="47"/>
    </row>
    <row r="1859" spans="1:3" s="11" customFormat="1" x14ac:dyDescent="0.25">
      <c r="A1859" s="47"/>
      <c r="B1859" s="47"/>
      <c r="C1859" s="47"/>
    </row>
    <row r="1860" spans="1:3" s="11" customFormat="1" x14ac:dyDescent="0.25">
      <c r="A1860" s="47"/>
      <c r="B1860" s="47"/>
      <c r="C1860" s="47"/>
    </row>
    <row r="1861" spans="1:3" s="11" customFormat="1" x14ac:dyDescent="0.25">
      <c r="A1861" s="47"/>
      <c r="B1861" s="47"/>
      <c r="C1861" s="47"/>
    </row>
    <row r="1862" spans="1:3" s="11" customFormat="1" x14ac:dyDescent="0.25">
      <c r="A1862" s="47"/>
      <c r="B1862" s="47"/>
      <c r="C1862" s="47"/>
    </row>
    <row r="1863" spans="1:3" s="11" customFormat="1" x14ac:dyDescent="0.25">
      <c r="A1863" s="47"/>
      <c r="B1863" s="47"/>
      <c r="C1863" s="47"/>
    </row>
    <row r="1864" spans="1:3" s="11" customFormat="1" x14ac:dyDescent="0.25">
      <c r="A1864" s="47"/>
      <c r="B1864" s="47"/>
      <c r="C1864" s="47"/>
    </row>
    <row r="1865" spans="1:3" s="11" customFormat="1" x14ac:dyDescent="0.25">
      <c r="A1865" s="47"/>
      <c r="B1865" s="47"/>
      <c r="C1865" s="47"/>
    </row>
    <row r="1866" spans="1:3" s="11" customFormat="1" x14ac:dyDescent="0.25">
      <c r="A1866" s="47"/>
      <c r="B1866" s="47"/>
      <c r="C1866" s="47"/>
    </row>
    <row r="1867" spans="1:3" s="11" customFormat="1" x14ac:dyDescent="0.25">
      <c r="A1867" s="47"/>
      <c r="B1867" s="47"/>
      <c r="C1867" s="47"/>
    </row>
    <row r="1868" spans="1:3" s="11" customFormat="1" x14ac:dyDescent="0.25">
      <c r="A1868" s="47"/>
      <c r="B1868" s="47"/>
      <c r="C1868" s="47"/>
    </row>
    <row r="1869" spans="1:3" s="11" customFormat="1" x14ac:dyDescent="0.25">
      <c r="A1869" s="47"/>
      <c r="B1869" s="47"/>
      <c r="C1869" s="47"/>
    </row>
    <row r="1870" spans="1:3" s="11" customFormat="1" x14ac:dyDescent="0.25">
      <c r="A1870" s="47"/>
      <c r="B1870" s="47"/>
      <c r="C1870" s="47"/>
    </row>
    <row r="1871" spans="1:3" s="11" customFormat="1" x14ac:dyDescent="0.25">
      <c r="A1871" s="47"/>
      <c r="B1871" s="47"/>
      <c r="C1871" s="47"/>
    </row>
    <row r="1872" spans="1:3" s="11" customFormat="1" x14ac:dyDescent="0.25">
      <c r="A1872" s="47"/>
      <c r="B1872" s="47"/>
      <c r="C1872" s="47"/>
    </row>
    <row r="1873" spans="1:3" s="11" customFormat="1" x14ac:dyDescent="0.25">
      <c r="A1873" s="47"/>
      <c r="B1873" s="47"/>
      <c r="C1873" s="47"/>
    </row>
    <row r="1874" spans="1:3" s="11" customFormat="1" x14ac:dyDescent="0.25">
      <c r="A1874" s="47"/>
      <c r="B1874" s="47"/>
      <c r="C1874" s="47"/>
    </row>
    <row r="1875" spans="1:3" s="11" customFormat="1" x14ac:dyDescent="0.25">
      <c r="A1875" s="47"/>
      <c r="B1875" s="47"/>
      <c r="C1875" s="47"/>
    </row>
    <row r="1876" spans="1:3" s="11" customFormat="1" x14ac:dyDescent="0.25">
      <c r="A1876" s="47"/>
      <c r="B1876" s="47"/>
      <c r="C1876" s="47"/>
    </row>
    <row r="1877" spans="1:3" s="11" customFormat="1" x14ac:dyDescent="0.25">
      <c r="A1877" s="47"/>
      <c r="B1877" s="47"/>
      <c r="C1877" s="47"/>
    </row>
    <row r="1878" spans="1:3" s="11" customFormat="1" x14ac:dyDescent="0.25">
      <c r="A1878" s="47"/>
      <c r="B1878" s="47"/>
      <c r="C1878" s="47"/>
    </row>
    <row r="1879" spans="1:3" s="11" customFormat="1" x14ac:dyDescent="0.25">
      <c r="A1879" s="47"/>
      <c r="B1879" s="47"/>
      <c r="C1879" s="47"/>
    </row>
    <row r="1880" spans="1:3" s="11" customFormat="1" x14ac:dyDescent="0.25">
      <c r="A1880" s="47"/>
      <c r="B1880" s="47"/>
      <c r="C1880" s="47"/>
    </row>
    <row r="1881" spans="1:3" s="11" customFormat="1" x14ac:dyDescent="0.25">
      <c r="A1881" s="47"/>
      <c r="B1881" s="47"/>
      <c r="C1881" s="47"/>
    </row>
    <row r="1882" spans="1:3" s="11" customFormat="1" x14ac:dyDescent="0.25">
      <c r="A1882" s="47"/>
      <c r="B1882" s="47"/>
      <c r="C1882" s="47"/>
    </row>
    <row r="1883" spans="1:3" s="11" customFormat="1" x14ac:dyDescent="0.25">
      <c r="A1883" s="47"/>
      <c r="B1883" s="47"/>
      <c r="C1883" s="47"/>
    </row>
    <row r="1884" spans="1:3" s="11" customFormat="1" x14ac:dyDescent="0.25">
      <c r="A1884" s="47"/>
      <c r="B1884" s="47"/>
      <c r="C1884" s="47"/>
    </row>
    <row r="1885" spans="1:3" s="11" customFormat="1" x14ac:dyDescent="0.25">
      <c r="A1885" s="47"/>
      <c r="B1885" s="47"/>
      <c r="C1885" s="47"/>
    </row>
    <row r="1886" spans="1:3" s="11" customFormat="1" x14ac:dyDescent="0.25">
      <c r="A1886" s="47"/>
      <c r="B1886" s="47"/>
      <c r="C1886" s="47"/>
    </row>
    <row r="1887" spans="1:3" s="11" customFormat="1" x14ac:dyDescent="0.25">
      <c r="A1887" s="47"/>
      <c r="B1887" s="47"/>
      <c r="C1887" s="47"/>
    </row>
    <row r="1888" spans="1:3" s="11" customFormat="1" x14ac:dyDescent="0.25">
      <c r="A1888" s="47"/>
      <c r="B1888" s="47"/>
      <c r="C1888" s="47"/>
    </row>
    <row r="1889" spans="1:3" s="11" customFormat="1" x14ac:dyDescent="0.25">
      <c r="A1889" s="47"/>
      <c r="B1889" s="47"/>
      <c r="C1889" s="47"/>
    </row>
    <row r="1890" spans="1:3" s="11" customFormat="1" x14ac:dyDescent="0.25">
      <c r="A1890" s="47"/>
      <c r="B1890" s="47"/>
      <c r="C1890" s="47"/>
    </row>
    <row r="1891" spans="1:3" s="11" customFormat="1" x14ac:dyDescent="0.25">
      <c r="A1891" s="47"/>
      <c r="B1891" s="47"/>
      <c r="C1891" s="47"/>
    </row>
    <row r="1892" spans="1:3" s="11" customFormat="1" x14ac:dyDescent="0.25">
      <c r="A1892" s="47"/>
      <c r="B1892" s="47"/>
      <c r="C1892" s="47"/>
    </row>
    <row r="1893" spans="1:3" s="11" customFormat="1" x14ac:dyDescent="0.25">
      <c r="A1893" s="47"/>
      <c r="B1893" s="47"/>
      <c r="C1893" s="47"/>
    </row>
    <row r="1894" spans="1:3" s="11" customFormat="1" x14ac:dyDescent="0.25">
      <c r="A1894" s="47"/>
      <c r="B1894" s="47"/>
      <c r="C1894" s="47"/>
    </row>
    <row r="1895" spans="1:3" s="11" customFormat="1" x14ac:dyDescent="0.25">
      <c r="A1895" s="47"/>
      <c r="B1895" s="47"/>
      <c r="C1895" s="47"/>
    </row>
    <row r="1896" spans="1:3" s="11" customFormat="1" x14ac:dyDescent="0.25">
      <c r="A1896" s="47"/>
      <c r="B1896" s="47"/>
      <c r="C1896" s="47"/>
    </row>
    <row r="1897" spans="1:3" s="11" customFormat="1" x14ac:dyDescent="0.25">
      <c r="A1897" s="47"/>
      <c r="B1897" s="47"/>
      <c r="C1897" s="47"/>
    </row>
    <row r="1898" spans="1:3" s="11" customFormat="1" x14ac:dyDescent="0.25">
      <c r="A1898" s="47"/>
      <c r="B1898" s="47"/>
      <c r="C1898" s="47"/>
    </row>
    <row r="1899" spans="1:3" s="11" customFormat="1" x14ac:dyDescent="0.25">
      <c r="A1899" s="47"/>
      <c r="B1899" s="47"/>
      <c r="C1899" s="47"/>
    </row>
    <row r="1900" spans="1:3" s="11" customFormat="1" x14ac:dyDescent="0.25">
      <c r="A1900" s="47"/>
      <c r="B1900" s="47"/>
      <c r="C1900" s="47"/>
    </row>
    <row r="1901" spans="1:3" s="11" customFormat="1" x14ac:dyDescent="0.25">
      <c r="A1901" s="47"/>
      <c r="B1901" s="47"/>
      <c r="C1901" s="47"/>
    </row>
    <row r="1902" spans="1:3" s="11" customFormat="1" x14ac:dyDescent="0.25">
      <c r="A1902" s="47"/>
      <c r="B1902" s="47"/>
      <c r="C1902" s="47"/>
    </row>
    <row r="1903" spans="1:3" s="11" customFormat="1" x14ac:dyDescent="0.25">
      <c r="A1903" s="47"/>
      <c r="B1903" s="47"/>
      <c r="C1903" s="47"/>
    </row>
    <row r="1904" spans="1:3" s="11" customFormat="1" x14ac:dyDescent="0.25">
      <c r="A1904" s="47"/>
      <c r="B1904" s="47"/>
      <c r="C1904" s="47"/>
    </row>
    <row r="1905" spans="1:3" s="11" customFormat="1" x14ac:dyDescent="0.25">
      <c r="A1905" s="47"/>
      <c r="B1905" s="47"/>
      <c r="C1905" s="47"/>
    </row>
    <row r="1906" spans="1:3" s="11" customFormat="1" x14ac:dyDescent="0.25">
      <c r="A1906" s="47"/>
      <c r="B1906" s="47"/>
      <c r="C1906" s="47"/>
    </row>
    <row r="1907" spans="1:3" s="11" customFormat="1" x14ac:dyDescent="0.25">
      <c r="A1907" s="47"/>
      <c r="B1907" s="47"/>
      <c r="C1907" s="47"/>
    </row>
    <row r="1908" spans="1:3" s="11" customFormat="1" x14ac:dyDescent="0.25">
      <c r="A1908" s="47"/>
      <c r="B1908" s="47"/>
      <c r="C1908" s="47"/>
    </row>
    <row r="1909" spans="1:3" s="11" customFormat="1" x14ac:dyDescent="0.25">
      <c r="A1909" s="47"/>
      <c r="B1909" s="47"/>
      <c r="C1909" s="47"/>
    </row>
    <row r="1910" spans="1:3" s="11" customFormat="1" x14ac:dyDescent="0.25">
      <c r="A1910" s="47"/>
      <c r="B1910" s="47"/>
      <c r="C1910" s="47"/>
    </row>
    <row r="1911" spans="1:3" s="11" customFormat="1" x14ac:dyDescent="0.25">
      <c r="A1911" s="47"/>
      <c r="B1911" s="47"/>
      <c r="C1911" s="47"/>
    </row>
    <row r="1912" spans="1:3" s="11" customFormat="1" x14ac:dyDescent="0.25">
      <c r="A1912" s="47"/>
      <c r="B1912" s="47"/>
      <c r="C1912" s="47"/>
    </row>
    <row r="1913" spans="1:3" s="11" customFormat="1" x14ac:dyDescent="0.25">
      <c r="A1913" s="47"/>
      <c r="B1913" s="47"/>
      <c r="C1913" s="47"/>
    </row>
    <row r="1914" spans="1:3" s="11" customFormat="1" x14ac:dyDescent="0.25">
      <c r="A1914" s="47"/>
      <c r="B1914" s="47"/>
      <c r="C1914" s="47"/>
    </row>
    <row r="1915" spans="1:3" s="11" customFormat="1" x14ac:dyDescent="0.25">
      <c r="A1915" s="47"/>
      <c r="B1915" s="47"/>
      <c r="C1915" s="47"/>
    </row>
    <row r="1916" spans="1:3" s="11" customFormat="1" x14ac:dyDescent="0.25">
      <c r="A1916" s="47"/>
      <c r="B1916" s="47"/>
      <c r="C1916" s="47"/>
    </row>
    <row r="1917" spans="1:3" s="11" customFormat="1" x14ac:dyDescent="0.25">
      <c r="A1917" s="47"/>
      <c r="B1917" s="47"/>
      <c r="C1917" s="47"/>
    </row>
    <row r="1918" spans="1:3" s="11" customFormat="1" x14ac:dyDescent="0.25">
      <c r="A1918" s="47"/>
      <c r="B1918" s="47"/>
      <c r="C1918" s="47"/>
    </row>
    <row r="1919" spans="1:3" s="11" customFormat="1" x14ac:dyDescent="0.25">
      <c r="A1919" s="47"/>
      <c r="B1919" s="47"/>
      <c r="C1919" s="47"/>
    </row>
    <row r="1920" spans="1:3" s="11" customFormat="1" x14ac:dyDescent="0.25">
      <c r="A1920" s="47"/>
      <c r="B1920" s="47"/>
      <c r="C1920" s="47"/>
    </row>
    <row r="1921" spans="1:3" s="11" customFormat="1" x14ac:dyDescent="0.25">
      <c r="A1921" s="47"/>
      <c r="B1921" s="47"/>
      <c r="C1921" s="47"/>
    </row>
    <row r="1922" spans="1:3" s="11" customFormat="1" x14ac:dyDescent="0.25">
      <c r="A1922" s="47"/>
      <c r="B1922" s="47"/>
      <c r="C1922" s="47"/>
    </row>
    <row r="1923" spans="1:3" s="11" customFormat="1" x14ac:dyDescent="0.25">
      <c r="A1923" s="47"/>
      <c r="B1923" s="47"/>
      <c r="C1923" s="47"/>
    </row>
    <row r="1924" spans="1:3" s="11" customFormat="1" x14ac:dyDescent="0.25">
      <c r="A1924" s="47"/>
      <c r="B1924" s="47"/>
      <c r="C1924" s="47"/>
    </row>
    <row r="1925" spans="1:3" s="11" customFormat="1" x14ac:dyDescent="0.25">
      <c r="A1925" s="47"/>
      <c r="B1925" s="47"/>
      <c r="C1925" s="47"/>
    </row>
    <row r="1926" spans="1:3" s="11" customFormat="1" x14ac:dyDescent="0.25">
      <c r="A1926" s="47"/>
      <c r="B1926" s="47"/>
      <c r="C1926" s="47"/>
    </row>
    <row r="1927" spans="1:3" s="11" customFormat="1" x14ac:dyDescent="0.25">
      <c r="A1927" s="47"/>
      <c r="B1927" s="47"/>
      <c r="C1927" s="47"/>
    </row>
    <row r="1928" spans="1:3" s="11" customFormat="1" x14ac:dyDescent="0.25">
      <c r="A1928" s="47"/>
      <c r="B1928" s="47"/>
      <c r="C1928" s="47"/>
    </row>
    <row r="1929" spans="1:3" s="11" customFormat="1" x14ac:dyDescent="0.25">
      <c r="A1929" s="47"/>
      <c r="B1929" s="47"/>
      <c r="C1929" s="47"/>
    </row>
    <row r="1930" spans="1:3" s="11" customFormat="1" x14ac:dyDescent="0.25">
      <c r="A1930" s="47"/>
      <c r="B1930" s="47"/>
      <c r="C1930" s="47"/>
    </row>
    <row r="1931" spans="1:3" s="11" customFormat="1" x14ac:dyDescent="0.25">
      <c r="A1931" s="47"/>
      <c r="B1931" s="47"/>
      <c r="C1931" s="47"/>
    </row>
    <row r="1932" spans="1:3" s="11" customFormat="1" x14ac:dyDescent="0.25">
      <c r="A1932" s="47"/>
      <c r="B1932" s="47"/>
      <c r="C1932" s="47"/>
    </row>
    <row r="1933" spans="1:3" s="11" customFormat="1" x14ac:dyDescent="0.25">
      <c r="A1933" s="47"/>
      <c r="B1933" s="47"/>
      <c r="C1933" s="47"/>
    </row>
    <row r="1934" spans="1:3" s="11" customFormat="1" x14ac:dyDescent="0.25">
      <c r="A1934" s="47"/>
      <c r="B1934" s="47"/>
      <c r="C1934" s="47"/>
    </row>
    <row r="1935" spans="1:3" s="11" customFormat="1" x14ac:dyDescent="0.25">
      <c r="A1935" s="47"/>
      <c r="B1935" s="47"/>
      <c r="C1935" s="47"/>
    </row>
    <row r="1936" spans="1:3" s="11" customFormat="1" x14ac:dyDescent="0.25">
      <c r="A1936" s="47"/>
      <c r="B1936" s="47"/>
      <c r="C1936" s="47"/>
    </row>
    <row r="1937" spans="1:3" s="11" customFormat="1" x14ac:dyDescent="0.25">
      <c r="A1937" s="47"/>
      <c r="B1937" s="47"/>
      <c r="C1937" s="47"/>
    </row>
    <row r="1938" spans="1:3" s="11" customFormat="1" x14ac:dyDescent="0.25">
      <c r="A1938" s="47"/>
      <c r="B1938" s="47"/>
      <c r="C1938" s="47"/>
    </row>
    <row r="1939" spans="1:3" s="11" customFormat="1" x14ac:dyDescent="0.25">
      <c r="A1939" s="47"/>
      <c r="B1939" s="47"/>
      <c r="C1939" s="47"/>
    </row>
    <row r="1940" spans="1:3" s="11" customFormat="1" x14ac:dyDescent="0.25">
      <c r="A1940" s="47"/>
      <c r="B1940" s="47"/>
      <c r="C1940" s="47"/>
    </row>
    <row r="1941" spans="1:3" s="11" customFormat="1" x14ac:dyDescent="0.25">
      <c r="A1941" s="47"/>
      <c r="B1941" s="47"/>
      <c r="C1941" s="47"/>
    </row>
    <row r="1942" spans="1:3" s="11" customFormat="1" x14ac:dyDescent="0.25">
      <c r="A1942" s="47"/>
      <c r="B1942" s="47"/>
      <c r="C1942" s="47"/>
    </row>
    <row r="1943" spans="1:3" s="11" customFormat="1" x14ac:dyDescent="0.25">
      <c r="A1943" s="47"/>
      <c r="B1943" s="47"/>
      <c r="C1943" s="47"/>
    </row>
    <row r="1944" spans="1:3" s="11" customFormat="1" x14ac:dyDescent="0.25">
      <c r="A1944" s="47"/>
      <c r="B1944" s="47"/>
      <c r="C1944" s="47"/>
    </row>
    <row r="1945" spans="1:3" s="11" customFormat="1" x14ac:dyDescent="0.25">
      <c r="A1945" s="47"/>
      <c r="B1945" s="47"/>
      <c r="C1945" s="47"/>
    </row>
    <row r="1946" spans="1:3" s="11" customFormat="1" x14ac:dyDescent="0.25">
      <c r="A1946" s="47"/>
      <c r="B1946" s="47"/>
      <c r="C1946" s="47"/>
    </row>
    <row r="1947" spans="1:3" s="11" customFormat="1" x14ac:dyDescent="0.25">
      <c r="A1947" s="47"/>
      <c r="B1947" s="47"/>
      <c r="C1947" s="47"/>
    </row>
    <row r="1948" spans="1:3" s="11" customFormat="1" x14ac:dyDescent="0.25">
      <c r="A1948" s="47"/>
      <c r="B1948" s="47"/>
      <c r="C1948" s="47"/>
    </row>
    <row r="1949" spans="1:3" s="11" customFormat="1" x14ac:dyDescent="0.25">
      <c r="A1949" s="47"/>
      <c r="B1949" s="47"/>
      <c r="C1949" s="47"/>
    </row>
    <row r="1950" spans="1:3" s="11" customFormat="1" x14ac:dyDescent="0.25">
      <c r="A1950" s="47"/>
      <c r="B1950" s="47"/>
      <c r="C1950" s="47"/>
    </row>
    <row r="1951" spans="1:3" s="11" customFormat="1" x14ac:dyDescent="0.25">
      <c r="A1951" s="47"/>
      <c r="B1951" s="47"/>
      <c r="C1951" s="47"/>
    </row>
    <row r="1952" spans="1:3" s="11" customFormat="1" x14ac:dyDescent="0.25">
      <c r="A1952" s="47"/>
      <c r="B1952" s="47"/>
      <c r="C1952" s="47"/>
    </row>
    <row r="1953" spans="1:3" s="11" customFormat="1" x14ac:dyDescent="0.25">
      <c r="A1953" s="47"/>
      <c r="B1953" s="47"/>
      <c r="C1953" s="47"/>
    </row>
    <row r="1954" spans="1:3" s="11" customFormat="1" x14ac:dyDescent="0.25">
      <c r="A1954" s="47"/>
      <c r="B1954" s="47"/>
      <c r="C1954" s="47"/>
    </row>
    <row r="1955" spans="1:3" s="11" customFormat="1" x14ac:dyDescent="0.25">
      <c r="A1955" s="47"/>
      <c r="B1955" s="47"/>
      <c r="C1955" s="47"/>
    </row>
    <row r="1956" spans="1:3" s="11" customFormat="1" x14ac:dyDescent="0.25">
      <c r="A1956" s="47"/>
      <c r="B1956" s="47"/>
      <c r="C1956" s="47"/>
    </row>
    <row r="1957" spans="1:3" s="11" customFormat="1" x14ac:dyDescent="0.25">
      <c r="A1957" s="47"/>
      <c r="B1957" s="47"/>
      <c r="C1957" s="47"/>
    </row>
    <row r="1958" spans="1:3" s="11" customFormat="1" x14ac:dyDescent="0.25">
      <c r="A1958" s="47"/>
      <c r="B1958" s="47"/>
      <c r="C1958" s="47"/>
    </row>
    <row r="1959" spans="1:3" s="11" customFormat="1" x14ac:dyDescent="0.25">
      <c r="A1959" s="47"/>
      <c r="B1959" s="47"/>
      <c r="C1959" s="47"/>
    </row>
    <row r="1960" spans="1:3" s="11" customFormat="1" x14ac:dyDescent="0.25">
      <c r="A1960" s="47"/>
      <c r="B1960" s="47"/>
      <c r="C1960" s="47"/>
    </row>
    <row r="1961" spans="1:3" s="11" customFormat="1" x14ac:dyDescent="0.25">
      <c r="A1961" s="47"/>
      <c r="B1961" s="47"/>
      <c r="C1961" s="47"/>
    </row>
    <row r="1962" spans="1:3" s="11" customFormat="1" x14ac:dyDescent="0.25">
      <c r="A1962" s="47"/>
      <c r="B1962" s="47"/>
      <c r="C1962" s="47"/>
    </row>
    <row r="1963" spans="1:3" s="11" customFormat="1" x14ac:dyDescent="0.25">
      <c r="A1963" s="47"/>
      <c r="B1963" s="47"/>
      <c r="C1963" s="47"/>
    </row>
    <row r="1964" spans="1:3" s="11" customFormat="1" x14ac:dyDescent="0.25">
      <c r="A1964" s="47"/>
      <c r="B1964" s="47"/>
      <c r="C1964" s="47"/>
    </row>
    <row r="1965" spans="1:3" s="11" customFormat="1" x14ac:dyDescent="0.25">
      <c r="A1965" s="47"/>
      <c r="B1965" s="47"/>
      <c r="C1965" s="47"/>
    </row>
    <row r="1966" spans="1:3" s="11" customFormat="1" x14ac:dyDescent="0.25">
      <c r="A1966" s="47"/>
      <c r="B1966" s="47"/>
      <c r="C1966" s="47"/>
    </row>
    <row r="1967" spans="1:3" s="11" customFormat="1" x14ac:dyDescent="0.25">
      <c r="A1967" s="47"/>
      <c r="B1967" s="47"/>
      <c r="C1967" s="47"/>
    </row>
    <row r="1968" spans="1:3" s="11" customFormat="1" x14ac:dyDescent="0.25">
      <c r="A1968" s="47"/>
      <c r="B1968" s="47"/>
      <c r="C1968" s="47"/>
    </row>
    <row r="1969" spans="1:3" s="11" customFormat="1" x14ac:dyDescent="0.25">
      <c r="A1969" s="47"/>
      <c r="B1969" s="47"/>
      <c r="C1969" s="47"/>
    </row>
    <row r="1970" spans="1:3" s="11" customFormat="1" x14ac:dyDescent="0.25">
      <c r="A1970" s="47"/>
      <c r="B1970" s="47"/>
      <c r="C1970" s="47"/>
    </row>
    <row r="1971" spans="1:3" s="11" customFormat="1" x14ac:dyDescent="0.25">
      <c r="A1971" s="47"/>
      <c r="B1971" s="47"/>
      <c r="C1971" s="47"/>
    </row>
    <row r="1972" spans="1:3" s="11" customFormat="1" x14ac:dyDescent="0.25">
      <c r="A1972" s="47"/>
      <c r="B1972" s="47"/>
      <c r="C1972" s="47"/>
    </row>
    <row r="1973" spans="1:3" s="11" customFormat="1" x14ac:dyDescent="0.25">
      <c r="A1973" s="47"/>
      <c r="B1973" s="47"/>
      <c r="C1973" s="47"/>
    </row>
    <row r="1974" spans="1:3" s="11" customFormat="1" x14ac:dyDescent="0.25">
      <c r="A1974" s="47"/>
      <c r="B1974" s="47"/>
      <c r="C1974" s="47"/>
    </row>
    <row r="1975" spans="1:3" s="11" customFormat="1" x14ac:dyDescent="0.25">
      <c r="A1975" s="47"/>
      <c r="B1975" s="47"/>
      <c r="C1975" s="47"/>
    </row>
    <row r="1976" spans="1:3" s="11" customFormat="1" x14ac:dyDescent="0.25">
      <c r="A1976" s="47"/>
      <c r="B1976" s="47"/>
      <c r="C1976" s="47"/>
    </row>
    <row r="1977" spans="1:3" s="11" customFormat="1" x14ac:dyDescent="0.25">
      <c r="A1977" s="47"/>
      <c r="B1977" s="47"/>
      <c r="C1977" s="47"/>
    </row>
    <row r="1978" spans="1:3" s="11" customFormat="1" x14ac:dyDescent="0.25">
      <c r="A1978" s="47"/>
      <c r="B1978" s="47"/>
      <c r="C1978" s="47"/>
    </row>
    <row r="1979" spans="1:3" s="11" customFormat="1" x14ac:dyDescent="0.25">
      <c r="A1979" s="47"/>
      <c r="B1979" s="47"/>
      <c r="C1979" s="47"/>
    </row>
    <row r="1980" spans="1:3" s="11" customFormat="1" x14ac:dyDescent="0.25">
      <c r="A1980" s="47"/>
      <c r="B1980" s="47"/>
      <c r="C1980" s="47"/>
    </row>
    <row r="1981" spans="1:3" s="11" customFormat="1" x14ac:dyDescent="0.25">
      <c r="A1981" s="47"/>
      <c r="B1981" s="47"/>
      <c r="C1981" s="47"/>
    </row>
    <row r="1982" spans="1:3" s="11" customFormat="1" x14ac:dyDescent="0.25">
      <c r="A1982" s="47"/>
      <c r="B1982" s="47"/>
      <c r="C1982" s="47"/>
    </row>
    <row r="1983" spans="1:3" s="11" customFormat="1" x14ac:dyDescent="0.25">
      <c r="A1983" s="47"/>
      <c r="B1983" s="47"/>
      <c r="C1983" s="47"/>
    </row>
    <row r="1984" spans="1:3" s="11" customFormat="1" x14ac:dyDescent="0.25">
      <c r="A1984" s="47"/>
      <c r="B1984" s="47"/>
      <c r="C1984" s="47"/>
    </row>
    <row r="1985" spans="1:3" s="11" customFormat="1" x14ac:dyDescent="0.25">
      <c r="A1985" s="47"/>
      <c r="B1985" s="47"/>
      <c r="C1985" s="47"/>
    </row>
    <row r="1986" spans="1:3" s="11" customFormat="1" x14ac:dyDescent="0.25">
      <c r="A1986" s="47"/>
      <c r="B1986" s="47"/>
      <c r="C1986" s="47"/>
    </row>
    <row r="1987" spans="1:3" s="11" customFormat="1" x14ac:dyDescent="0.25">
      <c r="A1987" s="47"/>
      <c r="B1987" s="47"/>
      <c r="C1987" s="47"/>
    </row>
    <row r="1988" spans="1:3" s="11" customFormat="1" x14ac:dyDescent="0.25">
      <c r="A1988" s="47"/>
      <c r="B1988" s="47"/>
      <c r="C1988" s="47"/>
    </row>
    <row r="1989" spans="1:3" s="11" customFormat="1" x14ac:dyDescent="0.25">
      <c r="A1989" s="47"/>
      <c r="B1989" s="47"/>
      <c r="C1989" s="47"/>
    </row>
    <row r="1990" spans="1:3" s="11" customFormat="1" x14ac:dyDescent="0.25">
      <c r="A1990" s="47"/>
      <c r="B1990" s="47"/>
      <c r="C1990" s="47"/>
    </row>
    <row r="1991" spans="1:3" s="11" customFormat="1" x14ac:dyDescent="0.25">
      <c r="A1991" s="47"/>
      <c r="B1991" s="47"/>
      <c r="C1991" s="47"/>
    </row>
    <row r="1992" spans="1:3" s="11" customFormat="1" x14ac:dyDescent="0.25">
      <c r="A1992" s="47"/>
      <c r="B1992" s="47"/>
      <c r="C1992" s="47"/>
    </row>
    <row r="1993" spans="1:3" s="11" customFormat="1" x14ac:dyDescent="0.25">
      <c r="A1993" s="47"/>
      <c r="B1993" s="47"/>
      <c r="C1993" s="47"/>
    </row>
    <row r="1994" spans="1:3" s="11" customFormat="1" x14ac:dyDescent="0.25">
      <c r="A1994" s="47"/>
      <c r="B1994" s="47"/>
      <c r="C1994" s="47"/>
    </row>
    <row r="1995" spans="1:3" s="11" customFormat="1" x14ac:dyDescent="0.25">
      <c r="A1995" s="47"/>
      <c r="B1995" s="47"/>
      <c r="C1995" s="47"/>
    </row>
    <row r="1996" spans="1:3" s="11" customFormat="1" x14ac:dyDescent="0.25">
      <c r="A1996" s="47"/>
      <c r="B1996" s="47"/>
      <c r="C1996" s="47"/>
    </row>
    <row r="1997" spans="1:3" s="11" customFormat="1" x14ac:dyDescent="0.25">
      <c r="A1997" s="47"/>
      <c r="B1997" s="47"/>
      <c r="C1997" s="47"/>
    </row>
    <row r="1998" spans="1:3" s="11" customFormat="1" x14ac:dyDescent="0.25">
      <c r="A1998" s="47"/>
      <c r="B1998" s="47"/>
      <c r="C1998" s="47"/>
    </row>
    <row r="1999" spans="1:3" s="11" customFormat="1" x14ac:dyDescent="0.25">
      <c r="A1999" s="47"/>
      <c r="B1999" s="47"/>
      <c r="C1999" s="47"/>
    </row>
    <row r="2000" spans="1:3" s="11" customFormat="1" x14ac:dyDescent="0.25">
      <c r="A2000" s="47"/>
      <c r="B2000" s="47"/>
      <c r="C2000" s="47"/>
    </row>
    <row r="2001" spans="1:3" s="11" customFormat="1" x14ac:dyDescent="0.25">
      <c r="A2001" s="47"/>
      <c r="B2001" s="47"/>
      <c r="C2001" s="47"/>
    </row>
    <row r="2002" spans="1:3" s="11" customFormat="1" x14ac:dyDescent="0.25">
      <c r="A2002" s="47"/>
      <c r="B2002" s="47"/>
      <c r="C2002" s="47"/>
    </row>
    <row r="2003" spans="1:3" s="11" customFormat="1" x14ac:dyDescent="0.25">
      <c r="A2003" s="47"/>
      <c r="B2003" s="47"/>
      <c r="C2003" s="47"/>
    </row>
    <row r="2004" spans="1:3" s="11" customFormat="1" x14ac:dyDescent="0.25">
      <c r="A2004" s="47"/>
      <c r="B2004" s="47"/>
      <c r="C2004" s="47"/>
    </row>
    <row r="2005" spans="1:3" s="11" customFormat="1" x14ac:dyDescent="0.25">
      <c r="A2005" s="47"/>
      <c r="B2005" s="47"/>
      <c r="C2005" s="47"/>
    </row>
    <row r="2006" spans="1:3" s="11" customFormat="1" x14ac:dyDescent="0.25">
      <c r="A2006" s="47"/>
      <c r="B2006" s="47"/>
      <c r="C2006" s="47"/>
    </row>
    <row r="2007" spans="1:3" s="11" customFormat="1" x14ac:dyDescent="0.25">
      <c r="A2007" s="47"/>
      <c r="B2007" s="47"/>
      <c r="C2007" s="47"/>
    </row>
    <row r="2008" spans="1:3" s="11" customFormat="1" x14ac:dyDescent="0.25">
      <c r="A2008" s="47"/>
      <c r="B2008" s="47"/>
      <c r="C2008" s="47"/>
    </row>
    <row r="2009" spans="1:3" s="11" customFormat="1" x14ac:dyDescent="0.25">
      <c r="A2009" s="47"/>
      <c r="B2009" s="47"/>
      <c r="C2009" s="47"/>
    </row>
    <row r="2010" spans="1:3" s="11" customFormat="1" x14ac:dyDescent="0.25">
      <c r="A2010" s="47"/>
      <c r="B2010" s="47"/>
      <c r="C2010" s="47"/>
    </row>
    <row r="2011" spans="1:3" s="11" customFormat="1" x14ac:dyDescent="0.25">
      <c r="A2011" s="47"/>
      <c r="B2011" s="47"/>
      <c r="C2011" s="47"/>
    </row>
    <row r="2012" spans="1:3" s="11" customFormat="1" x14ac:dyDescent="0.25">
      <c r="A2012" s="47"/>
      <c r="B2012" s="47"/>
      <c r="C2012" s="47"/>
    </row>
    <row r="2013" spans="1:3" s="11" customFormat="1" x14ac:dyDescent="0.25">
      <c r="A2013" s="47"/>
      <c r="B2013" s="47"/>
      <c r="C2013" s="47"/>
    </row>
    <row r="2014" spans="1:3" s="11" customFormat="1" x14ac:dyDescent="0.25">
      <c r="A2014" s="47"/>
      <c r="B2014" s="47"/>
      <c r="C2014" s="47"/>
    </row>
    <row r="2015" spans="1:3" s="11" customFormat="1" x14ac:dyDescent="0.25">
      <c r="A2015" s="47"/>
      <c r="B2015" s="47"/>
      <c r="C2015" s="47"/>
    </row>
    <row r="2016" spans="1:3" s="11" customFormat="1" x14ac:dyDescent="0.25">
      <c r="A2016" s="47"/>
      <c r="B2016" s="47"/>
      <c r="C2016" s="47"/>
    </row>
    <row r="2017" spans="1:3" s="11" customFormat="1" x14ac:dyDescent="0.25">
      <c r="A2017" s="47"/>
      <c r="B2017" s="47"/>
      <c r="C2017" s="47"/>
    </row>
    <row r="2018" spans="1:3" s="11" customFormat="1" x14ac:dyDescent="0.25">
      <c r="A2018" s="47"/>
      <c r="B2018" s="47"/>
      <c r="C2018" s="47"/>
    </row>
    <row r="2019" spans="1:3" s="11" customFormat="1" x14ac:dyDescent="0.25">
      <c r="A2019" s="47"/>
      <c r="B2019" s="47"/>
      <c r="C2019" s="47"/>
    </row>
    <row r="2020" spans="1:3" s="11" customFormat="1" x14ac:dyDescent="0.25">
      <c r="A2020" s="47"/>
      <c r="B2020" s="47"/>
      <c r="C2020" s="47"/>
    </row>
    <row r="2021" spans="1:3" s="11" customFormat="1" x14ac:dyDescent="0.25">
      <c r="A2021" s="47"/>
      <c r="B2021" s="47"/>
      <c r="C2021" s="47"/>
    </row>
    <row r="2022" spans="1:3" s="11" customFormat="1" x14ac:dyDescent="0.25">
      <c r="A2022" s="47"/>
      <c r="B2022" s="47"/>
      <c r="C2022" s="47"/>
    </row>
    <row r="2023" spans="1:3" s="11" customFormat="1" x14ac:dyDescent="0.25">
      <c r="A2023" s="47"/>
      <c r="B2023" s="47"/>
      <c r="C2023" s="47"/>
    </row>
    <row r="2024" spans="1:3" s="11" customFormat="1" x14ac:dyDescent="0.25">
      <c r="A2024" s="47"/>
      <c r="B2024" s="47"/>
      <c r="C2024" s="47"/>
    </row>
    <row r="2025" spans="1:3" s="11" customFormat="1" x14ac:dyDescent="0.25">
      <c r="A2025" s="47"/>
      <c r="B2025" s="47"/>
      <c r="C2025" s="47"/>
    </row>
    <row r="2026" spans="1:3" s="11" customFormat="1" x14ac:dyDescent="0.25">
      <c r="A2026" s="47"/>
      <c r="B2026" s="47"/>
      <c r="C2026" s="47"/>
    </row>
    <row r="2027" spans="1:3" s="11" customFormat="1" x14ac:dyDescent="0.25">
      <c r="A2027" s="47"/>
      <c r="B2027" s="47"/>
      <c r="C2027" s="47"/>
    </row>
    <row r="2028" spans="1:3" s="11" customFormat="1" x14ac:dyDescent="0.25">
      <c r="A2028" s="47"/>
      <c r="B2028" s="47"/>
      <c r="C2028" s="47"/>
    </row>
    <row r="2029" spans="1:3" s="11" customFormat="1" x14ac:dyDescent="0.25">
      <c r="A2029" s="47"/>
      <c r="B2029" s="47"/>
      <c r="C2029" s="47"/>
    </row>
    <row r="2030" spans="1:3" s="11" customFormat="1" x14ac:dyDescent="0.25">
      <c r="A2030" s="47"/>
      <c r="B2030" s="47"/>
      <c r="C2030" s="47"/>
    </row>
    <row r="2031" spans="1:3" s="11" customFormat="1" x14ac:dyDescent="0.25">
      <c r="A2031" s="47"/>
      <c r="B2031" s="47"/>
      <c r="C2031" s="47"/>
    </row>
    <row r="2032" spans="1:3" s="11" customFormat="1" x14ac:dyDescent="0.25">
      <c r="A2032" s="47"/>
      <c r="B2032" s="47"/>
      <c r="C2032" s="47"/>
    </row>
    <row r="2033" spans="1:3" s="11" customFormat="1" x14ac:dyDescent="0.25">
      <c r="A2033" s="47"/>
      <c r="B2033" s="47"/>
      <c r="C2033" s="47"/>
    </row>
    <row r="2034" spans="1:3" s="11" customFormat="1" x14ac:dyDescent="0.25">
      <c r="A2034" s="47"/>
      <c r="B2034" s="47"/>
      <c r="C2034" s="47"/>
    </row>
    <row r="2035" spans="1:3" s="11" customFormat="1" x14ac:dyDescent="0.25">
      <c r="A2035" s="47"/>
      <c r="B2035" s="47"/>
      <c r="C2035" s="47"/>
    </row>
    <row r="2036" spans="1:3" s="11" customFormat="1" x14ac:dyDescent="0.25">
      <c r="A2036" s="47"/>
      <c r="B2036" s="47"/>
      <c r="C2036" s="47"/>
    </row>
    <row r="2037" spans="1:3" s="11" customFormat="1" x14ac:dyDescent="0.25">
      <c r="A2037" s="47"/>
      <c r="B2037" s="47"/>
      <c r="C2037" s="47"/>
    </row>
    <row r="2038" spans="1:3" s="11" customFormat="1" x14ac:dyDescent="0.25">
      <c r="A2038" s="47"/>
      <c r="B2038" s="47"/>
      <c r="C2038" s="47"/>
    </row>
    <row r="2039" spans="1:3" s="11" customFormat="1" x14ac:dyDescent="0.25">
      <c r="A2039" s="47"/>
      <c r="B2039" s="47"/>
      <c r="C2039" s="47"/>
    </row>
    <row r="2040" spans="1:3" s="11" customFormat="1" x14ac:dyDescent="0.25">
      <c r="A2040" s="47"/>
      <c r="B2040" s="47"/>
      <c r="C2040" s="47"/>
    </row>
    <row r="2041" spans="1:3" s="11" customFormat="1" x14ac:dyDescent="0.25">
      <c r="A2041" s="47"/>
      <c r="B2041" s="47"/>
      <c r="C2041" s="47"/>
    </row>
    <row r="2042" spans="1:3" s="11" customFormat="1" x14ac:dyDescent="0.25">
      <c r="A2042" s="47"/>
      <c r="B2042" s="47"/>
      <c r="C2042" s="47"/>
    </row>
    <row r="2043" spans="1:3" s="11" customFormat="1" x14ac:dyDescent="0.25">
      <c r="A2043" s="47"/>
      <c r="B2043" s="47"/>
      <c r="C2043" s="47"/>
    </row>
    <row r="2044" spans="1:3" s="11" customFormat="1" x14ac:dyDescent="0.25">
      <c r="A2044" s="47"/>
      <c r="B2044" s="47"/>
      <c r="C2044" s="47"/>
    </row>
    <row r="2045" spans="1:3" s="11" customFormat="1" x14ac:dyDescent="0.25">
      <c r="A2045" s="47"/>
      <c r="B2045" s="47"/>
      <c r="C2045" s="47"/>
    </row>
    <row r="2046" spans="1:3" s="11" customFormat="1" x14ac:dyDescent="0.25">
      <c r="A2046" s="47"/>
      <c r="B2046" s="47"/>
      <c r="C2046" s="47"/>
    </row>
    <row r="2047" spans="1:3" s="11" customFormat="1" x14ac:dyDescent="0.25">
      <c r="A2047" s="47"/>
      <c r="B2047" s="47"/>
      <c r="C2047" s="47"/>
    </row>
    <row r="2048" spans="1:3" s="11" customFormat="1" x14ac:dyDescent="0.25">
      <c r="A2048" s="47"/>
      <c r="B2048" s="47"/>
      <c r="C2048" s="47"/>
    </row>
    <row r="2049" spans="1:3" s="11" customFormat="1" x14ac:dyDescent="0.25">
      <c r="A2049" s="47"/>
      <c r="B2049" s="47"/>
      <c r="C2049" s="47"/>
    </row>
    <row r="2050" spans="1:3" s="11" customFormat="1" x14ac:dyDescent="0.25">
      <c r="A2050" s="47"/>
      <c r="B2050" s="47"/>
      <c r="C2050" s="47"/>
    </row>
    <row r="2051" spans="1:3" s="11" customFormat="1" x14ac:dyDescent="0.25">
      <c r="A2051" s="47"/>
      <c r="B2051" s="47"/>
      <c r="C2051" s="47"/>
    </row>
    <row r="2052" spans="1:3" s="11" customFormat="1" x14ac:dyDescent="0.25">
      <c r="A2052" s="47"/>
      <c r="B2052" s="47"/>
      <c r="C2052" s="47"/>
    </row>
    <row r="2053" spans="1:3" s="11" customFormat="1" x14ac:dyDescent="0.25">
      <c r="A2053" s="47"/>
      <c r="B2053" s="47"/>
      <c r="C2053" s="47"/>
    </row>
    <row r="2054" spans="1:3" s="11" customFormat="1" x14ac:dyDescent="0.25">
      <c r="A2054" s="47"/>
      <c r="B2054" s="47"/>
      <c r="C2054" s="47"/>
    </row>
    <row r="2055" spans="1:3" s="11" customFormat="1" x14ac:dyDescent="0.25">
      <c r="A2055" s="47"/>
      <c r="B2055" s="47"/>
      <c r="C2055" s="47"/>
    </row>
    <row r="2056" spans="1:3" s="11" customFormat="1" x14ac:dyDescent="0.25">
      <c r="A2056" s="47"/>
      <c r="B2056" s="47"/>
      <c r="C2056" s="47"/>
    </row>
    <row r="2057" spans="1:3" s="11" customFormat="1" x14ac:dyDescent="0.25">
      <c r="A2057" s="47"/>
      <c r="B2057" s="47"/>
      <c r="C2057" s="47"/>
    </row>
    <row r="2058" spans="1:3" s="11" customFormat="1" x14ac:dyDescent="0.25">
      <c r="A2058" s="47"/>
      <c r="B2058" s="47"/>
      <c r="C2058" s="47"/>
    </row>
    <row r="2059" spans="1:3" s="11" customFormat="1" x14ac:dyDescent="0.25">
      <c r="A2059" s="47"/>
      <c r="B2059" s="47"/>
      <c r="C2059" s="47"/>
    </row>
    <row r="2060" spans="1:3" s="11" customFormat="1" x14ac:dyDescent="0.25">
      <c r="A2060" s="47"/>
      <c r="B2060" s="47"/>
      <c r="C2060" s="47"/>
    </row>
    <row r="2061" spans="1:3" s="11" customFormat="1" x14ac:dyDescent="0.25">
      <c r="A2061" s="47"/>
      <c r="B2061" s="47"/>
      <c r="C2061" s="47"/>
    </row>
    <row r="2062" spans="1:3" s="11" customFormat="1" x14ac:dyDescent="0.25">
      <c r="A2062" s="47"/>
      <c r="B2062" s="47"/>
      <c r="C2062" s="47"/>
    </row>
    <row r="2063" spans="1:3" s="11" customFormat="1" x14ac:dyDescent="0.25">
      <c r="A2063" s="47"/>
      <c r="B2063" s="47"/>
      <c r="C2063" s="47"/>
    </row>
    <row r="2064" spans="1:3" s="11" customFormat="1" x14ac:dyDescent="0.25">
      <c r="A2064" s="47"/>
      <c r="B2064" s="47"/>
      <c r="C2064" s="47"/>
    </row>
    <row r="2065" spans="1:3" s="11" customFormat="1" x14ac:dyDescent="0.25">
      <c r="A2065" s="47"/>
      <c r="B2065" s="47"/>
      <c r="C2065" s="47"/>
    </row>
    <row r="2066" spans="1:3" s="11" customFormat="1" x14ac:dyDescent="0.25">
      <c r="A2066" s="47"/>
      <c r="B2066" s="47"/>
      <c r="C2066" s="47"/>
    </row>
    <row r="2067" spans="1:3" s="11" customFormat="1" x14ac:dyDescent="0.25">
      <c r="A2067" s="47"/>
      <c r="B2067" s="47"/>
      <c r="C2067" s="47"/>
    </row>
    <row r="2068" spans="1:3" s="11" customFormat="1" x14ac:dyDescent="0.25">
      <c r="A2068" s="47"/>
      <c r="B2068" s="47"/>
      <c r="C2068" s="47"/>
    </row>
    <row r="2069" spans="1:3" s="11" customFormat="1" x14ac:dyDescent="0.25">
      <c r="A2069" s="47"/>
      <c r="B2069" s="47"/>
      <c r="C2069" s="47"/>
    </row>
    <row r="2070" spans="1:3" s="11" customFormat="1" x14ac:dyDescent="0.25">
      <c r="A2070" s="47"/>
      <c r="B2070" s="47"/>
      <c r="C2070" s="47"/>
    </row>
    <row r="2071" spans="1:3" s="11" customFormat="1" x14ac:dyDescent="0.25">
      <c r="A2071" s="47"/>
      <c r="B2071" s="47"/>
      <c r="C2071" s="47"/>
    </row>
    <row r="2072" spans="1:3" s="11" customFormat="1" x14ac:dyDescent="0.25">
      <c r="A2072" s="47"/>
      <c r="B2072" s="47"/>
      <c r="C2072" s="47"/>
    </row>
    <row r="2073" spans="1:3" s="11" customFormat="1" x14ac:dyDescent="0.25">
      <c r="A2073" s="47"/>
      <c r="B2073" s="47"/>
      <c r="C2073" s="47"/>
    </row>
    <row r="2074" spans="1:3" s="11" customFormat="1" x14ac:dyDescent="0.25">
      <c r="A2074" s="47"/>
      <c r="B2074" s="47"/>
      <c r="C2074" s="47"/>
    </row>
    <row r="2075" spans="1:3" s="11" customFormat="1" x14ac:dyDescent="0.25">
      <c r="A2075" s="47"/>
      <c r="B2075" s="47"/>
      <c r="C2075" s="47"/>
    </row>
    <row r="2076" spans="1:3" s="11" customFormat="1" x14ac:dyDescent="0.25">
      <c r="A2076" s="47"/>
      <c r="B2076" s="47"/>
      <c r="C2076" s="47"/>
    </row>
    <row r="2077" spans="1:3" s="11" customFormat="1" x14ac:dyDescent="0.25">
      <c r="A2077" s="47"/>
      <c r="B2077" s="47"/>
      <c r="C2077" s="47"/>
    </row>
    <row r="2078" spans="1:3" s="11" customFormat="1" x14ac:dyDescent="0.25">
      <c r="A2078" s="47"/>
      <c r="B2078" s="47"/>
      <c r="C2078" s="47"/>
    </row>
    <row r="2079" spans="1:3" s="11" customFormat="1" x14ac:dyDescent="0.25">
      <c r="A2079" s="47"/>
      <c r="B2079" s="47"/>
      <c r="C2079" s="47"/>
    </row>
    <row r="2080" spans="1:3" s="11" customFormat="1" x14ac:dyDescent="0.25">
      <c r="A2080" s="47"/>
      <c r="B2080" s="47"/>
      <c r="C2080" s="47"/>
    </row>
    <row r="2081" spans="1:3" s="11" customFormat="1" x14ac:dyDescent="0.25">
      <c r="A2081" s="47"/>
      <c r="B2081" s="47"/>
      <c r="C2081" s="47"/>
    </row>
    <row r="2082" spans="1:3" s="11" customFormat="1" x14ac:dyDescent="0.25">
      <c r="A2082" s="47"/>
      <c r="B2082" s="47"/>
      <c r="C2082" s="47"/>
    </row>
    <row r="2083" spans="1:3" s="11" customFormat="1" x14ac:dyDescent="0.25">
      <c r="A2083" s="47"/>
      <c r="B2083" s="47"/>
      <c r="C2083" s="47"/>
    </row>
    <row r="2084" spans="1:3" s="11" customFormat="1" x14ac:dyDescent="0.25">
      <c r="A2084" s="47"/>
      <c r="B2084" s="47"/>
      <c r="C2084" s="47"/>
    </row>
    <row r="2085" spans="1:3" s="11" customFormat="1" x14ac:dyDescent="0.25">
      <c r="A2085" s="47"/>
      <c r="B2085" s="47"/>
      <c r="C2085" s="47"/>
    </row>
    <row r="2086" spans="1:3" s="11" customFormat="1" x14ac:dyDescent="0.25">
      <c r="A2086" s="47"/>
      <c r="B2086" s="47"/>
      <c r="C2086" s="47"/>
    </row>
    <row r="2087" spans="1:3" s="11" customFormat="1" x14ac:dyDescent="0.25">
      <c r="A2087" s="47"/>
      <c r="B2087" s="47"/>
      <c r="C2087" s="47"/>
    </row>
    <row r="2088" spans="1:3" s="11" customFormat="1" x14ac:dyDescent="0.25">
      <c r="A2088" s="47"/>
      <c r="B2088" s="47"/>
      <c r="C2088" s="47"/>
    </row>
    <row r="2089" spans="1:3" s="11" customFormat="1" x14ac:dyDescent="0.25">
      <c r="A2089" s="47"/>
      <c r="B2089" s="47"/>
      <c r="C2089" s="47"/>
    </row>
    <row r="2090" spans="1:3" s="11" customFormat="1" x14ac:dyDescent="0.25">
      <c r="A2090" s="47"/>
      <c r="B2090" s="47"/>
      <c r="C2090" s="47"/>
    </row>
    <row r="2091" spans="1:3" s="11" customFormat="1" x14ac:dyDescent="0.25">
      <c r="A2091" s="47"/>
      <c r="B2091" s="47"/>
      <c r="C2091" s="47"/>
    </row>
    <row r="2092" spans="1:3" s="11" customFormat="1" x14ac:dyDescent="0.25">
      <c r="A2092" s="47"/>
      <c r="B2092" s="47"/>
      <c r="C2092" s="47"/>
    </row>
    <row r="2093" spans="1:3" s="11" customFormat="1" x14ac:dyDescent="0.25">
      <c r="A2093" s="47"/>
      <c r="B2093" s="47"/>
      <c r="C2093" s="47"/>
    </row>
    <row r="2094" spans="1:3" s="11" customFormat="1" x14ac:dyDescent="0.25">
      <c r="A2094" s="47"/>
      <c r="B2094" s="47"/>
      <c r="C2094" s="47"/>
    </row>
    <row r="2095" spans="1:3" s="11" customFormat="1" x14ac:dyDescent="0.25">
      <c r="A2095" s="47"/>
      <c r="B2095" s="47"/>
      <c r="C2095" s="47"/>
    </row>
    <row r="2096" spans="1:3" s="11" customFormat="1" x14ac:dyDescent="0.25">
      <c r="A2096" s="47"/>
      <c r="B2096" s="47"/>
      <c r="C2096" s="47"/>
    </row>
    <row r="2097" spans="1:3" s="11" customFormat="1" x14ac:dyDescent="0.25">
      <c r="A2097" s="47"/>
      <c r="B2097" s="47"/>
      <c r="C2097" s="47"/>
    </row>
    <row r="2098" spans="1:3" s="11" customFormat="1" x14ac:dyDescent="0.25">
      <c r="A2098" s="47"/>
      <c r="B2098" s="47"/>
      <c r="C2098" s="47"/>
    </row>
    <row r="2099" spans="1:3" s="11" customFormat="1" x14ac:dyDescent="0.25">
      <c r="A2099" s="47"/>
      <c r="B2099" s="47"/>
      <c r="C2099" s="47"/>
    </row>
    <row r="2100" spans="1:3" s="11" customFormat="1" x14ac:dyDescent="0.25">
      <c r="A2100" s="47"/>
      <c r="B2100" s="47"/>
      <c r="C2100" s="47"/>
    </row>
    <row r="2101" spans="1:3" s="11" customFormat="1" x14ac:dyDescent="0.25">
      <c r="A2101" s="47"/>
      <c r="B2101" s="47"/>
      <c r="C2101" s="47"/>
    </row>
    <row r="2102" spans="1:3" s="11" customFormat="1" x14ac:dyDescent="0.25">
      <c r="A2102" s="47"/>
      <c r="B2102" s="47"/>
      <c r="C2102" s="47"/>
    </row>
    <row r="2103" spans="1:3" s="11" customFormat="1" x14ac:dyDescent="0.25">
      <c r="A2103" s="47"/>
      <c r="B2103" s="47"/>
      <c r="C2103" s="47"/>
    </row>
    <row r="2104" spans="1:3" s="11" customFormat="1" x14ac:dyDescent="0.25">
      <c r="A2104" s="47"/>
      <c r="B2104" s="47"/>
      <c r="C2104" s="47"/>
    </row>
    <row r="2105" spans="1:3" s="11" customFormat="1" x14ac:dyDescent="0.25">
      <c r="A2105" s="47"/>
      <c r="B2105" s="47"/>
      <c r="C2105" s="47"/>
    </row>
    <row r="2106" spans="1:3" s="11" customFormat="1" x14ac:dyDescent="0.25">
      <c r="A2106" s="47"/>
      <c r="B2106" s="47"/>
      <c r="C2106" s="47"/>
    </row>
    <row r="2107" spans="1:3" s="11" customFormat="1" x14ac:dyDescent="0.25">
      <c r="A2107" s="47"/>
      <c r="B2107" s="47"/>
      <c r="C2107" s="47"/>
    </row>
    <row r="2108" spans="1:3" s="11" customFormat="1" x14ac:dyDescent="0.25">
      <c r="A2108" s="47"/>
      <c r="B2108" s="47"/>
      <c r="C2108" s="47"/>
    </row>
    <row r="2109" spans="1:3" s="11" customFormat="1" x14ac:dyDescent="0.25">
      <c r="A2109" s="47"/>
      <c r="B2109" s="47"/>
      <c r="C2109" s="47"/>
    </row>
    <row r="2110" spans="1:3" s="11" customFormat="1" x14ac:dyDescent="0.25">
      <c r="A2110" s="47"/>
      <c r="B2110" s="47"/>
      <c r="C2110" s="47"/>
    </row>
    <row r="2111" spans="1:3" s="11" customFormat="1" x14ac:dyDescent="0.25">
      <c r="A2111" s="47"/>
      <c r="B2111" s="47"/>
      <c r="C2111" s="47"/>
    </row>
    <row r="2112" spans="1:3" s="11" customFormat="1" x14ac:dyDescent="0.25">
      <c r="A2112" s="47"/>
      <c r="B2112" s="47"/>
      <c r="C2112" s="47"/>
    </row>
    <row r="2113" spans="1:3" s="11" customFormat="1" x14ac:dyDescent="0.25">
      <c r="A2113" s="47"/>
      <c r="B2113" s="47"/>
      <c r="C2113" s="47"/>
    </row>
    <row r="2114" spans="1:3" s="11" customFormat="1" x14ac:dyDescent="0.25">
      <c r="A2114" s="47"/>
      <c r="B2114" s="47"/>
      <c r="C2114" s="47"/>
    </row>
    <row r="2115" spans="1:3" s="11" customFormat="1" x14ac:dyDescent="0.25">
      <c r="A2115" s="47"/>
      <c r="B2115" s="47"/>
      <c r="C2115" s="47"/>
    </row>
    <row r="2116" spans="1:3" s="11" customFormat="1" x14ac:dyDescent="0.25">
      <c r="A2116" s="47"/>
      <c r="B2116" s="47"/>
      <c r="C2116" s="47"/>
    </row>
    <row r="2117" spans="1:3" s="11" customFormat="1" x14ac:dyDescent="0.25">
      <c r="A2117" s="47"/>
      <c r="B2117" s="47"/>
      <c r="C2117" s="47"/>
    </row>
    <row r="2118" spans="1:3" s="11" customFormat="1" x14ac:dyDescent="0.25">
      <c r="A2118" s="47"/>
      <c r="B2118" s="47"/>
      <c r="C2118" s="47"/>
    </row>
    <row r="2119" spans="1:3" s="11" customFormat="1" x14ac:dyDescent="0.25">
      <c r="A2119" s="47"/>
      <c r="B2119" s="47"/>
      <c r="C2119" s="47"/>
    </row>
    <row r="2120" spans="1:3" s="11" customFormat="1" x14ac:dyDescent="0.25">
      <c r="A2120" s="47"/>
      <c r="B2120" s="47"/>
      <c r="C2120" s="47"/>
    </row>
    <row r="2121" spans="1:3" s="11" customFormat="1" x14ac:dyDescent="0.25">
      <c r="A2121" s="47"/>
      <c r="B2121" s="47"/>
      <c r="C2121" s="47"/>
    </row>
    <row r="2122" spans="1:3" s="11" customFormat="1" x14ac:dyDescent="0.25">
      <c r="A2122" s="47"/>
      <c r="B2122" s="47"/>
      <c r="C2122" s="47"/>
    </row>
    <row r="2123" spans="1:3" s="11" customFormat="1" x14ac:dyDescent="0.25">
      <c r="A2123" s="47"/>
      <c r="B2123" s="47"/>
      <c r="C2123" s="47"/>
    </row>
    <row r="2124" spans="1:3" s="11" customFormat="1" x14ac:dyDescent="0.25">
      <c r="A2124" s="47"/>
      <c r="B2124" s="47"/>
      <c r="C2124" s="47"/>
    </row>
    <row r="2125" spans="1:3" s="11" customFormat="1" x14ac:dyDescent="0.25">
      <c r="A2125" s="47"/>
      <c r="B2125" s="47"/>
      <c r="C2125" s="47"/>
    </row>
    <row r="2126" spans="1:3" s="11" customFormat="1" x14ac:dyDescent="0.25">
      <c r="A2126" s="47"/>
      <c r="B2126" s="47"/>
      <c r="C2126" s="47"/>
    </row>
    <row r="2127" spans="1:3" s="11" customFormat="1" x14ac:dyDescent="0.25">
      <c r="A2127" s="47"/>
      <c r="B2127" s="47"/>
      <c r="C2127" s="47"/>
    </row>
    <row r="2128" spans="1:3" s="11" customFormat="1" x14ac:dyDescent="0.25">
      <c r="A2128" s="47"/>
      <c r="B2128" s="47"/>
      <c r="C2128" s="47"/>
    </row>
    <row r="2129" spans="1:3" s="11" customFormat="1" x14ac:dyDescent="0.25">
      <c r="A2129" s="47"/>
      <c r="B2129" s="47"/>
      <c r="C2129" s="47"/>
    </row>
    <row r="2130" spans="1:3" s="11" customFormat="1" x14ac:dyDescent="0.25">
      <c r="A2130" s="47"/>
      <c r="B2130" s="47"/>
      <c r="C2130" s="47"/>
    </row>
    <row r="2131" spans="1:3" s="11" customFormat="1" x14ac:dyDescent="0.25">
      <c r="A2131" s="47"/>
      <c r="B2131" s="47"/>
      <c r="C2131" s="47"/>
    </row>
    <row r="2132" spans="1:3" s="11" customFormat="1" x14ac:dyDescent="0.25">
      <c r="A2132" s="47"/>
      <c r="B2132" s="47"/>
      <c r="C2132" s="47"/>
    </row>
    <row r="2133" spans="1:3" s="11" customFormat="1" x14ac:dyDescent="0.25">
      <c r="A2133" s="47"/>
      <c r="B2133" s="47"/>
      <c r="C2133" s="47"/>
    </row>
    <row r="2134" spans="1:3" s="11" customFormat="1" x14ac:dyDescent="0.25">
      <c r="A2134" s="47"/>
      <c r="B2134" s="47"/>
      <c r="C2134" s="47"/>
    </row>
    <row r="2135" spans="1:3" s="11" customFormat="1" x14ac:dyDescent="0.25">
      <c r="A2135" s="47"/>
      <c r="B2135" s="47"/>
      <c r="C2135" s="47"/>
    </row>
    <row r="2136" spans="1:3" s="11" customFormat="1" x14ac:dyDescent="0.25">
      <c r="A2136" s="47"/>
      <c r="B2136" s="47"/>
      <c r="C2136" s="47"/>
    </row>
    <row r="2137" spans="1:3" s="11" customFormat="1" x14ac:dyDescent="0.25">
      <c r="A2137" s="47"/>
      <c r="B2137" s="47"/>
      <c r="C2137" s="47"/>
    </row>
    <row r="2138" spans="1:3" s="11" customFormat="1" x14ac:dyDescent="0.25">
      <c r="A2138" s="47"/>
      <c r="B2138" s="47"/>
      <c r="C2138" s="47"/>
    </row>
    <row r="2139" spans="1:3" s="11" customFormat="1" x14ac:dyDescent="0.25">
      <c r="A2139" s="47"/>
      <c r="B2139" s="47"/>
      <c r="C2139" s="47"/>
    </row>
    <row r="2140" spans="1:3" s="11" customFormat="1" x14ac:dyDescent="0.25">
      <c r="A2140" s="47"/>
      <c r="B2140" s="47"/>
      <c r="C2140" s="47"/>
    </row>
    <row r="2141" spans="1:3" s="11" customFormat="1" x14ac:dyDescent="0.25">
      <c r="A2141" s="47"/>
      <c r="B2141" s="47"/>
      <c r="C2141" s="47"/>
    </row>
    <row r="2142" spans="1:3" s="11" customFormat="1" x14ac:dyDescent="0.25">
      <c r="A2142" s="47"/>
      <c r="B2142" s="47"/>
      <c r="C2142" s="47"/>
    </row>
    <row r="2143" spans="1:3" s="11" customFormat="1" x14ac:dyDescent="0.25">
      <c r="A2143" s="47"/>
      <c r="B2143" s="47"/>
      <c r="C2143" s="47"/>
    </row>
    <row r="2144" spans="1:3" s="11" customFormat="1" x14ac:dyDescent="0.25">
      <c r="A2144" s="47"/>
      <c r="B2144" s="47"/>
      <c r="C2144" s="47"/>
    </row>
    <row r="2145" spans="1:3" s="11" customFormat="1" x14ac:dyDescent="0.25">
      <c r="A2145" s="47"/>
      <c r="B2145" s="47"/>
      <c r="C2145" s="47"/>
    </row>
    <row r="2146" spans="1:3" s="11" customFormat="1" x14ac:dyDescent="0.25">
      <c r="A2146" s="47"/>
      <c r="B2146" s="47"/>
      <c r="C2146" s="47"/>
    </row>
    <row r="2147" spans="1:3" s="11" customFormat="1" x14ac:dyDescent="0.25">
      <c r="A2147" s="47"/>
      <c r="B2147" s="47"/>
      <c r="C2147" s="47"/>
    </row>
    <row r="2148" spans="1:3" s="11" customFormat="1" x14ac:dyDescent="0.25">
      <c r="A2148" s="47"/>
      <c r="B2148" s="47"/>
      <c r="C2148" s="47"/>
    </row>
    <row r="2149" spans="1:3" s="11" customFormat="1" x14ac:dyDescent="0.25">
      <c r="A2149" s="47"/>
      <c r="B2149" s="47"/>
      <c r="C2149" s="47"/>
    </row>
    <row r="2150" spans="1:3" s="11" customFormat="1" x14ac:dyDescent="0.25">
      <c r="A2150" s="47"/>
      <c r="B2150" s="47"/>
      <c r="C2150" s="47"/>
    </row>
    <row r="2151" spans="1:3" s="11" customFormat="1" x14ac:dyDescent="0.25">
      <c r="A2151" s="47"/>
      <c r="B2151" s="47"/>
      <c r="C2151" s="47"/>
    </row>
    <row r="2152" spans="1:3" s="11" customFormat="1" x14ac:dyDescent="0.25">
      <c r="A2152" s="47"/>
      <c r="B2152" s="47"/>
      <c r="C2152" s="47"/>
    </row>
    <row r="2153" spans="1:3" s="11" customFormat="1" x14ac:dyDescent="0.25">
      <c r="A2153" s="47"/>
      <c r="B2153" s="47"/>
      <c r="C2153" s="47"/>
    </row>
    <row r="2154" spans="1:3" s="11" customFormat="1" x14ac:dyDescent="0.25">
      <c r="A2154" s="47"/>
      <c r="B2154" s="47"/>
      <c r="C2154" s="47"/>
    </row>
    <row r="2155" spans="1:3" s="11" customFormat="1" x14ac:dyDescent="0.25">
      <c r="A2155" s="47"/>
      <c r="B2155" s="47"/>
      <c r="C2155" s="47"/>
    </row>
    <row r="2156" spans="1:3" s="11" customFormat="1" x14ac:dyDescent="0.25">
      <c r="A2156" s="47"/>
      <c r="B2156" s="47"/>
      <c r="C2156" s="47"/>
    </row>
    <row r="2157" spans="1:3" s="11" customFormat="1" x14ac:dyDescent="0.25">
      <c r="A2157" s="47"/>
      <c r="B2157" s="47"/>
      <c r="C2157" s="47"/>
    </row>
    <row r="2158" spans="1:3" s="11" customFormat="1" x14ac:dyDescent="0.25">
      <c r="A2158" s="47"/>
      <c r="B2158" s="47"/>
      <c r="C2158" s="47"/>
    </row>
    <row r="2159" spans="1:3" s="11" customFormat="1" x14ac:dyDescent="0.25">
      <c r="A2159" s="47"/>
      <c r="B2159" s="47"/>
      <c r="C2159" s="47"/>
    </row>
    <row r="2160" spans="1:3" s="11" customFormat="1" x14ac:dyDescent="0.25">
      <c r="A2160" s="47"/>
      <c r="B2160" s="47"/>
      <c r="C2160" s="47"/>
    </row>
    <row r="2161" spans="1:3" s="11" customFormat="1" x14ac:dyDescent="0.25">
      <c r="A2161" s="47"/>
      <c r="B2161" s="47"/>
      <c r="C2161" s="47"/>
    </row>
    <row r="2162" spans="1:3" s="11" customFormat="1" x14ac:dyDescent="0.25">
      <c r="A2162" s="47"/>
      <c r="B2162" s="47"/>
      <c r="C2162" s="47"/>
    </row>
    <row r="2163" spans="1:3" s="11" customFormat="1" x14ac:dyDescent="0.25">
      <c r="A2163" s="47"/>
      <c r="B2163" s="47"/>
      <c r="C2163" s="47"/>
    </row>
    <row r="2164" spans="1:3" s="11" customFormat="1" x14ac:dyDescent="0.25">
      <c r="A2164" s="47"/>
      <c r="B2164" s="47"/>
      <c r="C2164" s="47"/>
    </row>
    <row r="2165" spans="1:3" s="11" customFormat="1" x14ac:dyDescent="0.25">
      <c r="A2165" s="47"/>
      <c r="B2165" s="47"/>
      <c r="C2165" s="47"/>
    </row>
    <row r="2166" spans="1:3" s="11" customFormat="1" x14ac:dyDescent="0.25">
      <c r="A2166" s="47"/>
      <c r="B2166" s="47"/>
      <c r="C2166" s="47"/>
    </row>
    <row r="2167" spans="1:3" s="11" customFormat="1" x14ac:dyDescent="0.25">
      <c r="A2167" s="47"/>
      <c r="B2167" s="47"/>
      <c r="C2167" s="47"/>
    </row>
    <row r="2168" spans="1:3" s="11" customFormat="1" x14ac:dyDescent="0.25">
      <c r="A2168" s="47"/>
      <c r="B2168" s="47"/>
      <c r="C2168" s="47"/>
    </row>
    <row r="2169" spans="1:3" s="11" customFormat="1" x14ac:dyDescent="0.25">
      <c r="A2169" s="47"/>
      <c r="B2169" s="47"/>
      <c r="C2169" s="47"/>
    </row>
    <row r="2170" spans="1:3" s="11" customFormat="1" x14ac:dyDescent="0.25">
      <c r="A2170" s="47"/>
      <c r="B2170" s="47"/>
      <c r="C2170" s="47"/>
    </row>
    <row r="2171" spans="1:3" s="11" customFormat="1" x14ac:dyDescent="0.25">
      <c r="A2171" s="47"/>
      <c r="B2171" s="47"/>
      <c r="C2171" s="47"/>
    </row>
    <row r="2172" spans="1:3" s="11" customFormat="1" x14ac:dyDescent="0.25">
      <c r="A2172" s="47"/>
      <c r="B2172" s="47"/>
      <c r="C2172" s="47"/>
    </row>
    <row r="2173" spans="1:3" s="11" customFormat="1" x14ac:dyDescent="0.25">
      <c r="A2173" s="47"/>
      <c r="B2173" s="47"/>
      <c r="C2173" s="47"/>
    </row>
    <row r="2174" spans="1:3" s="11" customFormat="1" x14ac:dyDescent="0.25">
      <c r="A2174" s="47"/>
      <c r="B2174" s="47"/>
      <c r="C2174" s="47"/>
    </row>
    <row r="2175" spans="1:3" s="11" customFormat="1" x14ac:dyDescent="0.25">
      <c r="A2175" s="47"/>
      <c r="B2175" s="47"/>
      <c r="C2175" s="47"/>
    </row>
    <row r="2176" spans="1:3" s="11" customFormat="1" x14ac:dyDescent="0.25">
      <c r="A2176" s="47"/>
      <c r="B2176" s="47"/>
      <c r="C2176" s="47"/>
    </row>
    <row r="2177" spans="1:3" s="11" customFormat="1" x14ac:dyDescent="0.25">
      <c r="A2177" s="47"/>
      <c r="B2177" s="47"/>
      <c r="C2177" s="47"/>
    </row>
    <row r="2178" spans="1:3" s="11" customFormat="1" x14ac:dyDescent="0.25">
      <c r="A2178" s="47"/>
      <c r="B2178" s="47"/>
      <c r="C2178" s="47"/>
    </row>
    <row r="2179" spans="1:3" s="11" customFormat="1" x14ac:dyDescent="0.25">
      <c r="A2179" s="47"/>
      <c r="B2179" s="47"/>
      <c r="C2179" s="47"/>
    </row>
    <row r="2180" spans="1:3" s="11" customFormat="1" x14ac:dyDescent="0.25">
      <c r="A2180" s="47"/>
      <c r="B2180" s="47"/>
      <c r="C2180" s="47"/>
    </row>
    <row r="2181" spans="1:3" s="11" customFormat="1" x14ac:dyDescent="0.25">
      <c r="A2181" s="47"/>
      <c r="B2181" s="47"/>
      <c r="C2181" s="47"/>
    </row>
    <row r="2182" spans="1:3" s="11" customFormat="1" x14ac:dyDescent="0.25">
      <c r="A2182" s="47"/>
      <c r="B2182" s="47"/>
      <c r="C2182" s="47"/>
    </row>
    <row r="2183" spans="1:3" s="11" customFormat="1" x14ac:dyDescent="0.25">
      <c r="A2183" s="47"/>
      <c r="B2183" s="47"/>
      <c r="C2183" s="47"/>
    </row>
    <row r="2184" spans="1:3" s="11" customFormat="1" x14ac:dyDescent="0.25">
      <c r="A2184" s="47"/>
      <c r="B2184" s="47"/>
      <c r="C2184" s="47"/>
    </row>
    <row r="2185" spans="1:3" s="11" customFormat="1" x14ac:dyDescent="0.25">
      <c r="A2185" s="47"/>
      <c r="B2185" s="47"/>
      <c r="C2185" s="47"/>
    </row>
    <row r="2186" spans="1:3" s="11" customFormat="1" x14ac:dyDescent="0.25">
      <c r="A2186" s="47"/>
      <c r="B2186" s="47"/>
      <c r="C2186" s="47"/>
    </row>
    <row r="2187" spans="1:3" s="11" customFormat="1" x14ac:dyDescent="0.25">
      <c r="A2187" s="47"/>
      <c r="B2187" s="47"/>
      <c r="C2187" s="47"/>
    </row>
    <row r="2188" spans="1:3" s="11" customFormat="1" x14ac:dyDescent="0.25">
      <c r="A2188" s="47"/>
      <c r="B2188" s="47"/>
      <c r="C2188" s="47"/>
    </row>
    <row r="2189" spans="1:3" s="11" customFormat="1" x14ac:dyDescent="0.25">
      <c r="A2189" s="47"/>
      <c r="B2189" s="47"/>
      <c r="C2189" s="47"/>
    </row>
    <row r="2190" spans="1:3" s="11" customFormat="1" x14ac:dyDescent="0.25">
      <c r="A2190" s="47"/>
      <c r="B2190" s="47"/>
      <c r="C2190" s="47"/>
    </row>
    <row r="2191" spans="1:3" s="11" customFormat="1" x14ac:dyDescent="0.25">
      <c r="A2191" s="47"/>
      <c r="B2191" s="47"/>
      <c r="C2191" s="47"/>
    </row>
    <row r="2192" spans="1:3" s="11" customFormat="1" x14ac:dyDescent="0.25">
      <c r="A2192" s="47"/>
      <c r="B2192" s="47"/>
      <c r="C2192" s="47"/>
    </row>
    <row r="2193" spans="1:3" s="11" customFormat="1" x14ac:dyDescent="0.25">
      <c r="A2193" s="47"/>
      <c r="B2193" s="47"/>
      <c r="C2193" s="47"/>
    </row>
    <row r="2194" spans="1:3" s="11" customFormat="1" x14ac:dyDescent="0.25">
      <c r="A2194" s="47"/>
      <c r="B2194" s="47"/>
      <c r="C2194" s="47"/>
    </row>
    <row r="2195" spans="1:3" s="11" customFormat="1" x14ac:dyDescent="0.25">
      <c r="A2195" s="47"/>
      <c r="B2195" s="47"/>
      <c r="C2195" s="47"/>
    </row>
    <row r="2196" spans="1:3" s="11" customFormat="1" x14ac:dyDescent="0.25">
      <c r="A2196" s="47"/>
      <c r="B2196" s="47"/>
      <c r="C2196" s="47"/>
    </row>
    <row r="2197" spans="1:3" s="11" customFormat="1" x14ac:dyDescent="0.25">
      <c r="A2197" s="47"/>
      <c r="B2197" s="47"/>
      <c r="C2197" s="47"/>
    </row>
    <row r="2198" spans="1:3" s="11" customFormat="1" x14ac:dyDescent="0.25">
      <c r="A2198" s="47"/>
      <c r="B2198" s="47"/>
      <c r="C2198" s="47"/>
    </row>
    <row r="2199" spans="1:3" s="11" customFormat="1" x14ac:dyDescent="0.25">
      <c r="A2199" s="47"/>
      <c r="B2199" s="47"/>
      <c r="C2199" s="47"/>
    </row>
    <row r="2200" spans="1:3" s="11" customFormat="1" x14ac:dyDescent="0.25">
      <c r="A2200" s="47"/>
      <c r="B2200" s="47"/>
      <c r="C2200" s="47"/>
    </row>
    <row r="2201" spans="1:3" s="11" customFormat="1" x14ac:dyDescent="0.25">
      <c r="A2201" s="47"/>
      <c r="B2201" s="47"/>
      <c r="C2201" s="47"/>
    </row>
    <row r="2202" spans="1:3" s="11" customFormat="1" x14ac:dyDescent="0.25">
      <c r="A2202" s="47"/>
      <c r="B2202" s="47"/>
      <c r="C2202" s="47"/>
    </row>
    <row r="2203" spans="1:3" s="11" customFormat="1" x14ac:dyDescent="0.25">
      <c r="A2203" s="47"/>
      <c r="B2203" s="47"/>
      <c r="C2203" s="47"/>
    </row>
    <row r="2204" spans="1:3" s="11" customFormat="1" x14ac:dyDescent="0.25">
      <c r="A2204" s="47"/>
      <c r="B2204" s="47"/>
      <c r="C2204" s="47"/>
    </row>
    <row r="2205" spans="1:3" s="11" customFormat="1" x14ac:dyDescent="0.25">
      <c r="A2205" s="47"/>
      <c r="B2205" s="47"/>
      <c r="C2205" s="47"/>
    </row>
    <row r="2206" spans="1:3" s="11" customFormat="1" x14ac:dyDescent="0.25">
      <c r="A2206" s="47"/>
      <c r="B2206" s="47"/>
      <c r="C2206" s="47"/>
    </row>
    <row r="2207" spans="1:3" s="11" customFormat="1" x14ac:dyDescent="0.25">
      <c r="A2207" s="47"/>
      <c r="B2207" s="47"/>
      <c r="C2207" s="47"/>
    </row>
    <row r="2208" spans="1:3" s="11" customFormat="1" x14ac:dyDescent="0.25">
      <c r="A2208" s="47"/>
      <c r="B2208" s="47"/>
      <c r="C2208" s="47"/>
    </row>
    <row r="2209" spans="1:3" s="11" customFormat="1" x14ac:dyDescent="0.25">
      <c r="A2209" s="47"/>
      <c r="B2209" s="47"/>
      <c r="C2209" s="47"/>
    </row>
    <row r="2210" spans="1:3" s="11" customFormat="1" x14ac:dyDescent="0.25">
      <c r="A2210" s="47"/>
      <c r="B2210" s="47"/>
      <c r="C2210" s="47"/>
    </row>
    <row r="2211" spans="1:3" s="11" customFormat="1" x14ac:dyDescent="0.25">
      <c r="A2211" s="47"/>
      <c r="B2211" s="47"/>
      <c r="C2211" s="47"/>
    </row>
    <row r="2212" spans="1:3" s="11" customFormat="1" x14ac:dyDescent="0.25">
      <c r="A2212" s="47"/>
      <c r="B2212" s="47"/>
      <c r="C2212" s="47"/>
    </row>
    <row r="2213" spans="1:3" s="11" customFormat="1" x14ac:dyDescent="0.25">
      <c r="A2213" s="47"/>
      <c r="B2213" s="47"/>
      <c r="C2213" s="47"/>
    </row>
    <row r="2214" spans="1:3" s="11" customFormat="1" x14ac:dyDescent="0.25">
      <c r="A2214" s="47"/>
      <c r="B2214" s="47"/>
      <c r="C2214" s="47"/>
    </row>
    <row r="2215" spans="1:3" s="11" customFormat="1" x14ac:dyDescent="0.25">
      <c r="A2215" s="47"/>
      <c r="B2215" s="47"/>
      <c r="C2215" s="47"/>
    </row>
    <row r="2216" spans="1:3" s="11" customFormat="1" x14ac:dyDescent="0.25">
      <c r="A2216" s="47"/>
      <c r="B2216" s="47"/>
      <c r="C2216" s="47"/>
    </row>
    <row r="2217" spans="1:3" s="11" customFormat="1" x14ac:dyDescent="0.25">
      <c r="A2217" s="47"/>
      <c r="B2217" s="47"/>
      <c r="C2217" s="47"/>
    </row>
    <row r="2218" spans="1:3" s="11" customFormat="1" x14ac:dyDescent="0.25">
      <c r="A2218" s="47"/>
      <c r="B2218" s="47"/>
      <c r="C2218" s="47"/>
    </row>
    <row r="2219" spans="1:3" s="11" customFormat="1" x14ac:dyDescent="0.25">
      <c r="A2219" s="47"/>
      <c r="B2219" s="47"/>
      <c r="C2219" s="47"/>
    </row>
    <row r="2220" spans="1:3" s="11" customFormat="1" x14ac:dyDescent="0.25">
      <c r="A2220" s="47"/>
      <c r="B2220" s="47"/>
      <c r="C2220" s="47"/>
    </row>
    <row r="2221" spans="1:3" s="11" customFormat="1" x14ac:dyDescent="0.25">
      <c r="A2221" s="47"/>
      <c r="B2221" s="47"/>
      <c r="C2221" s="47"/>
    </row>
    <row r="2222" spans="1:3" s="11" customFormat="1" x14ac:dyDescent="0.25">
      <c r="A2222" s="47"/>
      <c r="B2222" s="47"/>
      <c r="C2222" s="47"/>
    </row>
    <row r="2223" spans="1:3" s="11" customFormat="1" x14ac:dyDescent="0.25">
      <c r="A2223" s="47"/>
      <c r="B2223" s="47"/>
      <c r="C2223" s="47"/>
    </row>
    <row r="2224" spans="1:3" s="11" customFormat="1" x14ac:dyDescent="0.25">
      <c r="A2224" s="47"/>
      <c r="B2224" s="47"/>
      <c r="C2224" s="47"/>
    </row>
    <row r="2225" spans="1:3" s="11" customFormat="1" x14ac:dyDescent="0.25">
      <c r="A2225" s="47"/>
      <c r="B2225" s="47"/>
      <c r="C2225" s="47"/>
    </row>
    <row r="2226" spans="1:3" s="11" customFormat="1" x14ac:dyDescent="0.25">
      <c r="A2226" s="47"/>
      <c r="B2226" s="47"/>
      <c r="C2226" s="47"/>
    </row>
    <row r="2227" spans="1:3" s="11" customFormat="1" x14ac:dyDescent="0.25">
      <c r="A2227" s="47"/>
      <c r="B2227" s="47"/>
      <c r="C2227" s="47"/>
    </row>
    <row r="2228" spans="1:3" s="11" customFormat="1" x14ac:dyDescent="0.25">
      <c r="A2228" s="47"/>
      <c r="B2228" s="47"/>
      <c r="C2228" s="47"/>
    </row>
    <row r="2229" spans="1:3" s="11" customFormat="1" x14ac:dyDescent="0.25">
      <c r="A2229" s="47"/>
      <c r="B2229" s="47"/>
      <c r="C2229" s="47"/>
    </row>
    <row r="2230" spans="1:3" s="11" customFormat="1" x14ac:dyDescent="0.25">
      <c r="A2230" s="47"/>
      <c r="B2230" s="47"/>
      <c r="C2230" s="47"/>
    </row>
    <row r="2231" spans="1:3" s="11" customFormat="1" x14ac:dyDescent="0.25">
      <c r="A2231" s="47"/>
      <c r="B2231" s="47"/>
      <c r="C2231" s="47"/>
    </row>
    <row r="2232" spans="1:3" s="11" customFormat="1" x14ac:dyDescent="0.25">
      <c r="A2232" s="47"/>
      <c r="B2232" s="47"/>
      <c r="C2232" s="47"/>
    </row>
    <row r="2233" spans="1:3" s="11" customFormat="1" x14ac:dyDescent="0.25">
      <c r="A2233" s="47"/>
      <c r="B2233" s="47"/>
      <c r="C2233" s="47"/>
    </row>
    <row r="2234" spans="1:3" s="11" customFormat="1" x14ac:dyDescent="0.25">
      <c r="A2234" s="47"/>
      <c r="B2234" s="47"/>
      <c r="C2234" s="47"/>
    </row>
    <row r="2235" spans="1:3" s="11" customFormat="1" x14ac:dyDescent="0.25">
      <c r="A2235" s="47"/>
      <c r="B2235" s="47"/>
      <c r="C2235" s="47"/>
    </row>
    <row r="2236" spans="1:3" s="11" customFormat="1" x14ac:dyDescent="0.25">
      <c r="A2236" s="47"/>
      <c r="B2236" s="47"/>
      <c r="C2236" s="47"/>
    </row>
    <row r="2237" spans="1:3" s="11" customFormat="1" x14ac:dyDescent="0.25">
      <c r="A2237" s="47"/>
      <c r="B2237" s="47"/>
      <c r="C2237" s="47"/>
    </row>
    <row r="2238" spans="1:3" s="11" customFormat="1" x14ac:dyDescent="0.25">
      <c r="A2238" s="47"/>
      <c r="B2238" s="47"/>
      <c r="C2238" s="47"/>
    </row>
    <row r="2239" spans="1:3" s="11" customFormat="1" x14ac:dyDescent="0.25">
      <c r="A2239" s="47"/>
      <c r="B2239" s="47"/>
      <c r="C2239" s="47"/>
    </row>
    <row r="2240" spans="1:3" s="11" customFormat="1" x14ac:dyDescent="0.25">
      <c r="A2240" s="47"/>
      <c r="B2240" s="47"/>
      <c r="C2240" s="47"/>
    </row>
    <row r="2241" spans="1:3" s="11" customFormat="1" x14ac:dyDescent="0.25">
      <c r="A2241" s="47"/>
      <c r="B2241" s="47"/>
      <c r="C2241" s="47"/>
    </row>
    <row r="2242" spans="1:3" s="11" customFormat="1" x14ac:dyDescent="0.25">
      <c r="A2242" s="47"/>
      <c r="B2242" s="47"/>
      <c r="C2242" s="47"/>
    </row>
    <row r="2243" spans="1:3" s="11" customFormat="1" x14ac:dyDescent="0.25">
      <c r="A2243" s="47"/>
      <c r="B2243" s="47"/>
      <c r="C2243" s="47"/>
    </row>
    <row r="2244" spans="1:3" s="11" customFormat="1" x14ac:dyDescent="0.25">
      <c r="A2244" s="47"/>
      <c r="B2244" s="47"/>
      <c r="C2244" s="47"/>
    </row>
    <row r="2245" spans="1:3" s="11" customFormat="1" x14ac:dyDescent="0.25">
      <c r="A2245" s="47"/>
      <c r="B2245" s="47"/>
      <c r="C2245" s="47"/>
    </row>
    <row r="2246" spans="1:3" s="11" customFormat="1" x14ac:dyDescent="0.25">
      <c r="A2246" s="47"/>
      <c r="B2246" s="47"/>
      <c r="C2246" s="47"/>
    </row>
    <row r="2247" spans="1:3" s="11" customFormat="1" x14ac:dyDescent="0.25">
      <c r="A2247" s="47"/>
      <c r="B2247" s="47"/>
      <c r="C2247" s="47"/>
    </row>
    <row r="2248" spans="1:3" s="11" customFormat="1" x14ac:dyDescent="0.25">
      <c r="A2248" s="47"/>
      <c r="B2248" s="47"/>
      <c r="C2248" s="47"/>
    </row>
    <row r="2249" spans="1:3" s="11" customFormat="1" x14ac:dyDescent="0.25">
      <c r="A2249" s="47"/>
      <c r="B2249" s="47"/>
      <c r="C2249" s="47"/>
    </row>
    <row r="2250" spans="1:3" s="11" customFormat="1" x14ac:dyDescent="0.25">
      <c r="A2250" s="47"/>
      <c r="B2250" s="47"/>
      <c r="C2250" s="47"/>
    </row>
    <row r="2251" spans="1:3" s="11" customFormat="1" x14ac:dyDescent="0.25">
      <c r="A2251" s="47"/>
      <c r="B2251" s="47"/>
      <c r="C2251" s="47"/>
    </row>
    <row r="2252" spans="1:3" s="11" customFormat="1" x14ac:dyDescent="0.25">
      <c r="A2252" s="47"/>
      <c r="B2252" s="47"/>
      <c r="C2252" s="47"/>
    </row>
    <row r="2253" spans="1:3" s="11" customFormat="1" x14ac:dyDescent="0.25">
      <c r="A2253" s="47"/>
      <c r="B2253" s="47"/>
      <c r="C2253" s="47"/>
    </row>
    <row r="2254" spans="1:3" s="11" customFormat="1" x14ac:dyDescent="0.25">
      <c r="A2254" s="47"/>
      <c r="B2254" s="47"/>
      <c r="C2254" s="47"/>
    </row>
    <row r="2255" spans="1:3" s="11" customFormat="1" x14ac:dyDescent="0.25">
      <c r="A2255" s="47"/>
      <c r="B2255" s="47"/>
      <c r="C2255" s="47"/>
    </row>
    <row r="2256" spans="1:3" s="11" customFormat="1" x14ac:dyDescent="0.25">
      <c r="A2256" s="47"/>
      <c r="B2256" s="47"/>
      <c r="C2256" s="47"/>
    </row>
    <row r="2257" spans="1:3" s="11" customFormat="1" x14ac:dyDescent="0.25">
      <c r="A2257" s="47"/>
      <c r="B2257" s="47"/>
      <c r="C2257" s="47"/>
    </row>
    <row r="2258" spans="1:3" s="11" customFormat="1" x14ac:dyDescent="0.25">
      <c r="A2258" s="47"/>
      <c r="B2258" s="47"/>
      <c r="C2258" s="47"/>
    </row>
    <row r="2259" spans="1:3" s="11" customFormat="1" x14ac:dyDescent="0.25">
      <c r="A2259" s="47"/>
      <c r="B2259" s="47"/>
      <c r="C2259" s="47"/>
    </row>
    <row r="2260" spans="1:3" s="11" customFormat="1" x14ac:dyDescent="0.25">
      <c r="A2260" s="47"/>
      <c r="B2260" s="47"/>
      <c r="C2260" s="47"/>
    </row>
    <row r="2261" spans="1:3" s="11" customFormat="1" x14ac:dyDescent="0.25">
      <c r="A2261" s="47"/>
      <c r="B2261" s="47"/>
      <c r="C2261" s="47"/>
    </row>
    <row r="2262" spans="1:3" s="11" customFormat="1" x14ac:dyDescent="0.25">
      <c r="A2262" s="47"/>
      <c r="B2262" s="47"/>
      <c r="C2262" s="47"/>
    </row>
    <row r="2263" spans="1:3" s="11" customFormat="1" x14ac:dyDescent="0.25">
      <c r="A2263" s="47"/>
      <c r="B2263" s="47"/>
      <c r="C2263" s="47"/>
    </row>
    <row r="2264" spans="1:3" s="11" customFormat="1" x14ac:dyDescent="0.25">
      <c r="A2264" s="47"/>
      <c r="B2264" s="47"/>
      <c r="C2264" s="47"/>
    </row>
    <row r="2265" spans="1:3" s="11" customFormat="1" x14ac:dyDescent="0.25">
      <c r="A2265" s="47"/>
      <c r="B2265" s="47"/>
      <c r="C2265" s="47"/>
    </row>
    <row r="2266" spans="1:3" s="11" customFormat="1" x14ac:dyDescent="0.25">
      <c r="A2266" s="47"/>
      <c r="B2266" s="47"/>
      <c r="C2266" s="47"/>
    </row>
    <row r="2267" spans="1:3" s="11" customFormat="1" x14ac:dyDescent="0.25">
      <c r="A2267" s="47"/>
      <c r="B2267" s="47"/>
      <c r="C2267" s="47"/>
    </row>
    <row r="2268" spans="1:3" s="11" customFormat="1" x14ac:dyDescent="0.25">
      <c r="A2268" s="47"/>
      <c r="B2268" s="47"/>
      <c r="C2268" s="47"/>
    </row>
    <row r="2269" spans="1:3" s="11" customFormat="1" x14ac:dyDescent="0.25">
      <c r="A2269" s="47"/>
      <c r="B2269" s="47"/>
      <c r="C2269" s="47"/>
    </row>
    <row r="2270" spans="1:3" s="11" customFormat="1" x14ac:dyDescent="0.25">
      <c r="A2270" s="47"/>
      <c r="B2270" s="47"/>
      <c r="C2270" s="47"/>
    </row>
    <row r="2271" spans="1:3" s="11" customFormat="1" x14ac:dyDescent="0.25">
      <c r="A2271" s="47"/>
      <c r="B2271" s="47"/>
      <c r="C2271" s="47"/>
    </row>
    <row r="2272" spans="1:3" s="11" customFormat="1" x14ac:dyDescent="0.25">
      <c r="A2272" s="47"/>
      <c r="B2272" s="47"/>
      <c r="C2272" s="47"/>
    </row>
    <row r="2273" spans="1:3" s="11" customFormat="1" x14ac:dyDescent="0.25">
      <c r="A2273" s="47"/>
      <c r="B2273" s="47"/>
      <c r="C2273" s="47"/>
    </row>
    <row r="2274" spans="1:3" s="11" customFormat="1" x14ac:dyDescent="0.25">
      <c r="A2274" s="47"/>
      <c r="B2274" s="47"/>
      <c r="C2274" s="47"/>
    </row>
    <row r="2275" spans="1:3" s="11" customFormat="1" x14ac:dyDescent="0.25">
      <c r="A2275" s="47"/>
      <c r="B2275" s="47"/>
      <c r="C2275" s="47"/>
    </row>
    <row r="2276" spans="1:3" s="11" customFormat="1" x14ac:dyDescent="0.25">
      <c r="A2276" s="47"/>
      <c r="B2276" s="47"/>
      <c r="C2276" s="47"/>
    </row>
    <row r="2277" spans="1:3" s="11" customFormat="1" x14ac:dyDescent="0.25">
      <c r="A2277" s="47"/>
      <c r="B2277" s="47"/>
      <c r="C2277" s="47"/>
    </row>
    <row r="2278" spans="1:3" s="11" customFormat="1" x14ac:dyDescent="0.25">
      <c r="A2278" s="47"/>
      <c r="B2278" s="47"/>
      <c r="C2278" s="47"/>
    </row>
    <row r="2279" spans="1:3" s="11" customFormat="1" x14ac:dyDescent="0.25">
      <c r="A2279" s="47"/>
      <c r="B2279" s="47"/>
      <c r="C2279" s="47"/>
    </row>
    <row r="2280" spans="1:3" s="11" customFormat="1" x14ac:dyDescent="0.25">
      <c r="A2280" s="47"/>
      <c r="B2280" s="47"/>
      <c r="C2280" s="47"/>
    </row>
    <row r="2281" spans="1:3" s="11" customFormat="1" x14ac:dyDescent="0.25">
      <c r="A2281" s="47"/>
      <c r="B2281" s="47"/>
      <c r="C2281" s="47"/>
    </row>
    <row r="2282" spans="1:3" s="11" customFormat="1" x14ac:dyDescent="0.25">
      <c r="A2282" s="47"/>
      <c r="B2282" s="47"/>
      <c r="C2282" s="47"/>
    </row>
    <row r="2283" spans="1:3" s="11" customFormat="1" x14ac:dyDescent="0.25">
      <c r="A2283" s="47"/>
      <c r="B2283" s="47"/>
      <c r="C2283" s="47"/>
    </row>
    <row r="2284" spans="1:3" s="11" customFormat="1" x14ac:dyDescent="0.25">
      <c r="A2284" s="47"/>
      <c r="B2284" s="47"/>
      <c r="C2284" s="47"/>
    </row>
    <row r="2285" spans="1:3" s="11" customFormat="1" x14ac:dyDescent="0.25">
      <c r="A2285" s="47"/>
      <c r="B2285" s="47"/>
      <c r="C2285" s="47"/>
    </row>
    <row r="2286" spans="1:3" s="11" customFormat="1" x14ac:dyDescent="0.25">
      <c r="A2286" s="47"/>
      <c r="B2286" s="47"/>
      <c r="C2286" s="47"/>
    </row>
    <row r="2287" spans="1:3" s="11" customFormat="1" x14ac:dyDescent="0.25">
      <c r="A2287" s="47"/>
      <c r="B2287" s="47"/>
      <c r="C2287" s="47"/>
    </row>
    <row r="2288" spans="1:3" s="11" customFormat="1" x14ac:dyDescent="0.25">
      <c r="A2288" s="47"/>
      <c r="B2288" s="47"/>
      <c r="C2288" s="47"/>
    </row>
    <row r="2289" spans="1:3" s="11" customFormat="1" x14ac:dyDescent="0.25">
      <c r="A2289" s="47"/>
      <c r="B2289" s="47"/>
      <c r="C2289" s="47"/>
    </row>
    <row r="2290" spans="1:3" s="11" customFormat="1" x14ac:dyDescent="0.25">
      <c r="A2290" s="47"/>
      <c r="B2290" s="47"/>
      <c r="C2290" s="47"/>
    </row>
    <row r="2291" spans="1:3" s="11" customFormat="1" x14ac:dyDescent="0.25">
      <c r="A2291" s="47"/>
      <c r="B2291" s="47"/>
      <c r="C2291" s="47"/>
    </row>
    <row r="2292" spans="1:3" s="11" customFormat="1" x14ac:dyDescent="0.25">
      <c r="A2292" s="47"/>
      <c r="B2292" s="47"/>
      <c r="C2292" s="47"/>
    </row>
    <row r="2293" spans="1:3" s="11" customFormat="1" x14ac:dyDescent="0.25">
      <c r="A2293" s="47"/>
      <c r="B2293" s="47"/>
      <c r="C2293" s="47"/>
    </row>
    <row r="2294" spans="1:3" s="11" customFormat="1" x14ac:dyDescent="0.25">
      <c r="A2294" s="47"/>
      <c r="B2294" s="47"/>
      <c r="C2294" s="47"/>
    </row>
    <row r="2295" spans="1:3" s="11" customFormat="1" x14ac:dyDescent="0.25">
      <c r="A2295" s="47"/>
      <c r="B2295" s="47"/>
      <c r="C2295" s="47"/>
    </row>
    <row r="2296" spans="1:3" s="11" customFormat="1" x14ac:dyDescent="0.25">
      <c r="A2296" s="47"/>
      <c r="B2296" s="47"/>
      <c r="C2296" s="47"/>
    </row>
    <row r="2297" spans="1:3" s="11" customFormat="1" x14ac:dyDescent="0.25">
      <c r="A2297" s="47"/>
      <c r="B2297" s="47"/>
      <c r="C2297" s="47"/>
    </row>
    <row r="2298" spans="1:3" s="11" customFormat="1" x14ac:dyDescent="0.25">
      <c r="A2298" s="47"/>
      <c r="B2298" s="47"/>
      <c r="C2298" s="47"/>
    </row>
    <row r="2299" spans="1:3" s="11" customFormat="1" x14ac:dyDescent="0.25">
      <c r="A2299" s="47"/>
      <c r="B2299" s="47"/>
      <c r="C2299" s="47"/>
    </row>
    <row r="2300" spans="1:3" s="11" customFormat="1" x14ac:dyDescent="0.25">
      <c r="A2300" s="47"/>
      <c r="B2300" s="47"/>
      <c r="C2300" s="47"/>
    </row>
    <row r="2301" spans="1:3" s="11" customFormat="1" x14ac:dyDescent="0.25">
      <c r="A2301" s="47"/>
      <c r="B2301" s="47"/>
      <c r="C2301" s="47"/>
    </row>
    <row r="2302" spans="1:3" s="11" customFormat="1" x14ac:dyDescent="0.25">
      <c r="A2302" s="47"/>
      <c r="B2302" s="47"/>
      <c r="C2302" s="47"/>
    </row>
    <row r="2303" spans="1:3" s="11" customFormat="1" x14ac:dyDescent="0.25">
      <c r="A2303" s="47"/>
      <c r="B2303" s="47"/>
      <c r="C2303" s="47"/>
    </row>
    <row r="2304" spans="1:3" s="11" customFormat="1" x14ac:dyDescent="0.25">
      <c r="A2304" s="47"/>
      <c r="B2304" s="47"/>
      <c r="C2304" s="47"/>
    </row>
    <row r="2305" spans="1:3" s="11" customFormat="1" x14ac:dyDescent="0.25">
      <c r="A2305" s="47"/>
      <c r="B2305" s="47"/>
      <c r="C2305" s="47"/>
    </row>
    <row r="2306" spans="1:3" s="11" customFormat="1" x14ac:dyDescent="0.25">
      <c r="A2306" s="47"/>
      <c r="B2306" s="47"/>
      <c r="C2306" s="47"/>
    </row>
    <row r="2307" spans="1:3" s="11" customFormat="1" x14ac:dyDescent="0.25">
      <c r="A2307" s="47"/>
      <c r="B2307" s="47"/>
      <c r="C2307" s="47"/>
    </row>
    <row r="2308" spans="1:3" s="11" customFormat="1" x14ac:dyDescent="0.25">
      <c r="A2308" s="47"/>
      <c r="B2308" s="47"/>
      <c r="C2308" s="47"/>
    </row>
    <row r="2309" spans="1:3" s="11" customFormat="1" x14ac:dyDescent="0.25">
      <c r="A2309" s="47"/>
      <c r="B2309" s="47"/>
      <c r="C2309" s="47"/>
    </row>
    <row r="2310" spans="1:3" s="11" customFormat="1" x14ac:dyDescent="0.25">
      <c r="A2310" s="47"/>
      <c r="B2310" s="47"/>
      <c r="C2310" s="47"/>
    </row>
    <row r="2311" spans="1:3" s="11" customFormat="1" x14ac:dyDescent="0.25">
      <c r="A2311" s="47"/>
      <c r="B2311" s="47"/>
      <c r="C2311" s="47"/>
    </row>
    <row r="2312" spans="1:3" s="11" customFormat="1" x14ac:dyDescent="0.25">
      <c r="A2312" s="47"/>
      <c r="B2312" s="47"/>
      <c r="C2312" s="47"/>
    </row>
    <row r="2313" spans="1:3" s="11" customFormat="1" x14ac:dyDescent="0.25">
      <c r="A2313" s="47"/>
      <c r="B2313" s="47"/>
      <c r="C2313" s="47"/>
    </row>
    <row r="2314" spans="1:3" s="11" customFormat="1" x14ac:dyDescent="0.25">
      <c r="A2314" s="47"/>
      <c r="B2314" s="47"/>
      <c r="C2314" s="47"/>
    </row>
    <row r="2315" spans="1:3" s="11" customFormat="1" x14ac:dyDescent="0.25">
      <c r="A2315" s="47"/>
      <c r="B2315" s="47"/>
      <c r="C2315" s="47"/>
    </row>
    <row r="2316" spans="1:3" s="11" customFormat="1" x14ac:dyDescent="0.25">
      <c r="A2316" s="47"/>
      <c r="B2316" s="47"/>
      <c r="C2316" s="47"/>
    </row>
    <row r="2317" spans="1:3" s="11" customFormat="1" x14ac:dyDescent="0.25">
      <c r="A2317" s="47"/>
      <c r="B2317" s="47"/>
      <c r="C2317" s="47"/>
    </row>
    <row r="2318" spans="1:3" s="11" customFormat="1" x14ac:dyDescent="0.25">
      <c r="A2318" s="47"/>
      <c r="B2318" s="47"/>
      <c r="C2318" s="47"/>
    </row>
    <row r="2319" spans="1:3" s="11" customFormat="1" x14ac:dyDescent="0.25">
      <c r="A2319" s="47"/>
      <c r="B2319" s="47"/>
      <c r="C2319" s="47"/>
    </row>
    <row r="2320" spans="1:3" s="11" customFormat="1" x14ac:dyDescent="0.25">
      <c r="A2320" s="47"/>
      <c r="B2320" s="47"/>
      <c r="C2320" s="47"/>
    </row>
    <row r="2321" spans="1:3" s="11" customFormat="1" x14ac:dyDescent="0.25">
      <c r="A2321" s="47"/>
      <c r="B2321" s="47"/>
      <c r="C2321" s="47"/>
    </row>
    <row r="2322" spans="1:3" s="11" customFormat="1" x14ac:dyDescent="0.25">
      <c r="A2322" s="47"/>
      <c r="B2322" s="47"/>
      <c r="C2322" s="47"/>
    </row>
    <row r="2323" spans="1:3" s="11" customFormat="1" x14ac:dyDescent="0.25">
      <c r="A2323" s="47"/>
      <c r="B2323" s="47"/>
      <c r="C2323" s="47"/>
    </row>
    <row r="2324" spans="1:3" s="11" customFormat="1" x14ac:dyDescent="0.25">
      <c r="A2324" s="47"/>
      <c r="B2324" s="47"/>
      <c r="C2324" s="47"/>
    </row>
    <row r="2325" spans="1:3" s="11" customFormat="1" x14ac:dyDescent="0.25">
      <c r="A2325" s="47"/>
      <c r="B2325" s="47"/>
      <c r="C2325" s="47"/>
    </row>
    <row r="2326" spans="1:3" s="11" customFormat="1" x14ac:dyDescent="0.25">
      <c r="A2326" s="47"/>
      <c r="B2326" s="47"/>
      <c r="C2326" s="47"/>
    </row>
    <row r="2327" spans="1:3" s="11" customFormat="1" x14ac:dyDescent="0.25">
      <c r="A2327" s="47"/>
      <c r="B2327" s="47"/>
      <c r="C2327" s="47"/>
    </row>
    <row r="2328" spans="1:3" s="11" customFormat="1" x14ac:dyDescent="0.25">
      <c r="A2328" s="47"/>
      <c r="B2328" s="47"/>
      <c r="C2328" s="47"/>
    </row>
    <row r="2329" spans="1:3" s="11" customFormat="1" x14ac:dyDescent="0.25">
      <c r="A2329" s="47"/>
      <c r="B2329" s="47"/>
      <c r="C2329" s="47"/>
    </row>
    <row r="2330" spans="1:3" s="11" customFormat="1" x14ac:dyDescent="0.25">
      <c r="A2330" s="47"/>
      <c r="B2330" s="47"/>
      <c r="C2330" s="47"/>
    </row>
    <row r="2331" spans="1:3" s="11" customFormat="1" x14ac:dyDescent="0.25">
      <c r="A2331" s="47"/>
      <c r="B2331" s="47"/>
      <c r="C2331" s="47"/>
    </row>
    <row r="2332" spans="1:3" s="11" customFormat="1" x14ac:dyDescent="0.25">
      <c r="A2332" s="47"/>
      <c r="B2332" s="47"/>
      <c r="C2332" s="47"/>
    </row>
    <row r="2333" spans="1:3" s="11" customFormat="1" x14ac:dyDescent="0.25">
      <c r="A2333" s="47"/>
      <c r="B2333" s="47"/>
      <c r="C2333" s="47"/>
    </row>
    <row r="2334" spans="1:3" s="11" customFormat="1" x14ac:dyDescent="0.25">
      <c r="A2334" s="47"/>
      <c r="B2334" s="47"/>
      <c r="C2334" s="47"/>
    </row>
    <row r="2335" spans="1:3" s="11" customFormat="1" x14ac:dyDescent="0.25">
      <c r="A2335" s="47"/>
      <c r="B2335" s="47"/>
      <c r="C2335" s="47"/>
    </row>
    <row r="2336" spans="1:3" s="11" customFormat="1" x14ac:dyDescent="0.25">
      <c r="A2336" s="47"/>
      <c r="B2336" s="47"/>
      <c r="C2336" s="47"/>
    </row>
    <row r="2337" spans="1:3" s="11" customFormat="1" x14ac:dyDescent="0.25">
      <c r="A2337" s="47"/>
      <c r="B2337" s="47"/>
      <c r="C2337" s="47"/>
    </row>
    <row r="2338" spans="1:3" s="11" customFormat="1" x14ac:dyDescent="0.25">
      <c r="A2338" s="47"/>
      <c r="B2338" s="47"/>
      <c r="C2338" s="47"/>
    </row>
    <row r="2339" spans="1:3" s="11" customFormat="1" x14ac:dyDescent="0.25">
      <c r="A2339" s="47"/>
      <c r="B2339" s="47"/>
      <c r="C2339" s="47"/>
    </row>
    <row r="2340" spans="1:3" s="11" customFormat="1" x14ac:dyDescent="0.25">
      <c r="A2340" s="47"/>
      <c r="B2340" s="47"/>
      <c r="C2340" s="47"/>
    </row>
    <row r="2341" spans="1:3" s="11" customFormat="1" x14ac:dyDescent="0.25">
      <c r="A2341" s="47"/>
      <c r="B2341" s="47"/>
      <c r="C2341" s="47"/>
    </row>
    <row r="2342" spans="1:3" s="11" customFormat="1" x14ac:dyDescent="0.25">
      <c r="A2342" s="47"/>
      <c r="B2342" s="47"/>
      <c r="C2342" s="47"/>
    </row>
    <row r="2343" spans="1:3" s="11" customFormat="1" x14ac:dyDescent="0.25">
      <c r="A2343" s="47"/>
      <c r="B2343" s="47"/>
      <c r="C2343" s="47"/>
    </row>
    <row r="2344" spans="1:3" s="11" customFormat="1" x14ac:dyDescent="0.25">
      <c r="A2344" s="47"/>
      <c r="B2344" s="47"/>
      <c r="C2344" s="47"/>
    </row>
    <row r="2345" spans="1:3" s="11" customFormat="1" x14ac:dyDescent="0.25">
      <c r="A2345" s="47"/>
      <c r="B2345" s="47"/>
      <c r="C2345" s="47"/>
    </row>
    <row r="2346" spans="1:3" s="11" customFormat="1" x14ac:dyDescent="0.25">
      <c r="A2346" s="47"/>
      <c r="B2346" s="47"/>
      <c r="C2346" s="47"/>
    </row>
    <row r="2347" spans="1:3" s="11" customFormat="1" x14ac:dyDescent="0.25">
      <c r="A2347" s="47"/>
      <c r="B2347" s="47"/>
      <c r="C2347" s="47"/>
    </row>
    <row r="2348" spans="1:3" s="11" customFormat="1" x14ac:dyDescent="0.25">
      <c r="A2348" s="47"/>
      <c r="B2348" s="47"/>
      <c r="C2348" s="47"/>
    </row>
    <row r="2349" spans="1:3" s="11" customFormat="1" x14ac:dyDescent="0.25">
      <c r="A2349" s="47"/>
      <c r="B2349" s="47"/>
      <c r="C2349" s="47"/>
    </row>
    <row r="2350" spans="1:3" s="11" customFormat="1" x14ac:dyDescent="0.25">
      <c r="A2350" s="47"/>
      <c r="B2350" s="47"/>
      <c r="C2350" s="47"/>
    </row>
    <row r="2351" spans="1:3" s="11" customFormat="1" x14ac:dyDescent="0.25">
      <c r="A2351" s="47"/>
      <c r="B2351" s="47"/>
      <c r="C2351" s="47"/>
    </row>
    <row r="2352" spans="1:3" s="11" customFormat="1" x14ac:dyDescent="0.25">
      <c r="A2352" s="47"/>
      <c r="B2352" s="47"/>
      <c r="C2352" s="47"/>
    </row>
    <row r="2353" spans="1:3" s="11" customFormat="1" x14ac:dyDescent="0.25">
      <c r="A2353" s="47"/>
      <c r="B2353" s="47"/>
      <c r="C2353" s="47"/>
    </row>
    <row r="2354" spans="1:3" s="11" customFormat="1" x14ac:dyDescent="0.25">
      <c r="A2354" s="47"/>
      <c r="B2354" s="47"/>
      <c r="C2354" s="47"/>
    </row>
    <row r="2355" spans="1:3" s="11" customFormat="1" x14ac:dyDescent="0.25">
      <c r="A2355" s="47"/>
      <c r="B2355" s="47"/>
      <c r="C2355" s="47"/>
    </row>
    <row r="2356" spans="1:3" s="11" customFormat="1" x14ac:dyDescent="0.25">
      <c r="A2356" s="47"/>
      <c r="B2356" s="47"/>
      <c r="C2356" s="47"/>
    </row>
    <row r="2357" spans="1:3" s="11" customFormat="1" x14ac:dyDescent="0.25">
      <c r="A2357" s="47"/>
      <c r="B2357" s="47"/>
      <c r="C2357" s="47"/>
    </row>
    <row r="2358" spans="1:3" s="11" customFormat="1" x14ac:dyDescent="0.25">
      <c r="A2358" s="47"/>
      <c r="B2358" s="47"/>
      <c r="C2358" s="47"/>
    </row>
    <row r="2359" spans="1:3" s="11" customFormat="1" x14ac:dyDescent="0.25">
      <c r="A2359" s="47"/>
      <c r="B2359" s="47"/>
      <c r="C2359" s="47"/>
    </row>
    <row r="2360" spans="1:3" s="11" customFormat="1" x14ac:dyDescent="0.25">
      <c r="A2360" s="47"/>
      <c r="B2360" s="47"/>
      <c r="C2360" s="47"/>
    </row>
    <row r="2361" spans="1:3" s="11" customFormat="1" x14ac:dyDescent="0.25">
      <c r="A2361" s="47"/>
      <c r="B2361" s="47"/>
      <c r="C2361" s="47"/>
    </row>
    <row r="2362" spans="1:3" s="11" customFormat="1" x14ac:dyDescent="0.25">
      <c r="A2362" s="47"/>
      <c r="B2362" s="47"/>
      <c r="C2362" s="47"/>
    </row>
    <row r="2363" spans="1:3" s="11" customFormat="1" x14ac:dyDescent="0.25">
      <c r="A2363" s="47"/>
      <c r="B2363" s="47"/>
      <c r="C2363" s="47"/>
    </row>
    <row r="2364" spans="1:3" s="11" customFormat="1" x14ac:dyDescent="0.25">
      <c r="A2364" s="47"/>
      <c r="B2364" s="47"/>
      <c r="C2364" s="47"/>
    </row>
    <row r="2365" spans="1:3" s="11" customFormat="1" x14ac:dyDescent="0.25">
      <c r="A2365" s="47"/>
      <c r="B2365" s="47"/>
      <c r="C2365" s="47"/>
    </row>
    <row r="2366" spans="1:3" s="11" customFormat="1" x14ac:dyDescent="0.25">
      <c r="A2366" s="47"/>
      <c r="B2366" s="47"/>
      <c r="C2366" s="47"/>
    </row>
    <row r="2367" spans="1:3" s="11" customFormat="1" x14ac:dyDescent="0.25">
      <c r="A2367" s="47"/>
      <c r="B2367" s="47"/>
      <c r="C2367" s="47"/>
    </row>
    <row r="2368" spans="1:3" s="11" customFormat="1" x14ac:dyDescent="0.25">
      <c r="A2368" s="47"/>
      <c r="B2368" s="47"/>
      <c r="C2368" s="47"/>
    </row>
    <row r="2369" spans="1:3" s="11" customFormat="1" x14ac:dyDescent="0.25">
      <c r="A2369" s="47"/>
      <c r="B2369" s="47"/>
      <c r="C2369" s="47"/>
    </row>
    <row r="2370" spans="1:3" s="11" customFormat="1" x14ac:dyDescent="0.25">
      <c r="A2370" s="47"/>
      <c r="B2370" s="47"/>
      <c r="C2370" s="47"/>
    </row>
    <row r="2371" spans="1:3" s="11" customFormat="1" x14ac:dyDescent="0.25">
      <c r="A2371" s="47"/>
      <c r="B2371" s="47"/>
      <c r="C2371" s="47"/>
    </row>
    <row r="2372" spans="1:3" s="11" customFormat="1" x14ac:dyDescent="0.25">
      <c r="A2372" s="47"/>
      <c r="B2372" s="47"/>
      <c r="C2372" s="47"/>
    </row>
    <row r="2373" spans="1:3" s="11" customFormat="1" x14ac:dyDescent="0.25">
      <c r="A2373" s="47"/>
      <c r="B2373" s="47"/>
      <c r="C2373" s="47"/>
    </row>
    <row r="2374" spans="1:3" s="11" customFormat="1" x14ac:dyDescent="0.25">
      <c r="A2374" s="47"/>
      <c r="B2374" s="47"/>
      <c r="C2374" s="47"/>
    </row>
    <row r="2375" spans="1:3" s="11" customFormat="1" x14ac:dyDescent="0.25">
      <c r="A2375" s="47"/>
      <c r="B2375" s="47"/>
      <c r="C2375" s="47"/>
    </row>
    <row r="2376" spans="1:3" s="11" customFormat="1" x14ac:dyDescent="0.25">
      <c r="A2376" s="47"/>
      <c r="B2376" s="47"/>
      <c r="C2376" s="47"/>
    </row>
    <row r="2377" spans="1:3" s="11" customFormat="1" x14ac:dyDescent="0.25">
      <c r="A2377" s="47"/>
      <c r="B2377" s="47"/>
      <c r="C2377" s="47"/>
    </row>
    <row r="2378" spans="1:3" s="11" customFormat="1" x14ac:dyDescent="0.25">
      <c r="A2378" s="47"/>
      <c r="B2378" s="47"/>
      <c r="C2378" s="47"/>
    </row>
    <row r="2379" spans="1:3" s="11" customFormat="1" x14ac:dyDescent="0.25">
      <c r="A2379" s="47"/>
      <c r="B2379" s="47"/>
      <c r="C2379" s="47"/>
    </row>
    <row r="2380" spans="1:3" s="11" customFormat="1" x14ac:dyDescent="0.25">
      <c r="A2380" s="47"/>
      <c r="B2380" s="47"/>
      <c r="C2380" s="47"/>
    </row>
    <row r="2381" spans="1:3" s="11" customFormat="1" x14ac:dyDescent="0.25">
      <c r="A2381" s="47"/>
      <c r="B2381" s="47"/>
      <c r="C2381" s="47"/>
    </row>
    <row r="2382" spans="1:3" s="11" customFormat="1" x14ac:dyDescent="0.25">
      <c r="A2382" s="47"/>
      <c r="B2382" s="47"/>
      <c r="C2382" s="47"/>
    </row>
    <row r="2383" spans="1:3" s="11" customFormat="1" x14ac:dyDescent="0.25">
      <c r="A2383" s="47"/>
      <c r="B2383" s="47"/>
      <c r="C2383" s="47"/>
    </row>
    <row r="2384" spans="1:3" s="11" customFormat="1" x14ac:dyDescent="0.25">
      <c r="A2384" s="47"/>
      <c r="B2384" s="47"/>
      <c r="C2384" s="47"/>
    </row>
    <row r="2385" spans="1:3" s="11" customFormat="1" x14ac:dyDescent="0.25">
      <c r="A2385" s="47"/>
      <c r="B2385" s="47"/>
      <c r="C2385" s="47"/>
    </row>
    <row r="2386" spans="1:3" s="11" customFormat="1" x14ac:dyDescent="0.25">
      <c r="A2386" s="47"/>
      <c r="B2386" s="47"/>
      <c r="C2386" s="47"/>
    </row>
    <row r="2387" spans="1:3" s="11" customFormat="1" x14ac:dyDescent="0.25">
      <c r="A2387" s="47"/>
      <c r="B2387" s="47"/>
      <c r="C2387" s="47"/>
    </row>
    <row r="2388" spans="1:3" s="11" customFormat="1" x14ac:dyDescent="0.25">
      <c r="A2388" s="47"/>
      <c r="B2388" s="47"/>
      <c r="C2388" s="47"/>
    </row>
    <row r="2389" spans="1:3" s="11" customFormat="1" x14ac:dyDescent="0.25">
      <c r="A2389" s="47"/>
      <c r="B2389" s="47"/>
      <c r="C2389" s="47"/>
    </row>
    <row r="2390" spans="1:3" s="11" customFormat="1" x14ac:dyDescent="0.25">
      <c r="A2390" s="47"/>
      <c r="B2390" s="47"/>
      <c r="C2390" s="47"/>
    </row>
    <row r="2391" spans="1:3" s="11" customFormat="1" x14ac:dyDescent="0.25">
      <c r="A2391" s="47"/>
      <c r="B2391" s="47"/>
      <c r="C2391" s="47"/>
    </row>
    <row r="2392" spans="1:3" s="11" customFormat="1" x14ac:dyDescent="0.25">
      <c r="A2392" s="47"/>
      <c r="B2392" s="47"/>
      <c r="C2392" s="47"/>
    </row>
    <row r="2393" spans="1:3" s="11" customFormat="1" x14ac:dyDescent="0.25">
      <c r="A2393" s="47"/>
      <c r="B2393" s="47"/>
      <c r="C2393" s="47"/>
    </row>
    <row r="2394" spans="1:3" s="11" customFormat="1" x14ac:dyDescent="0.25">
      <c r="A2394" s="47"/>
      <c r="B2394" s="47"/>
      <c r="C2394" s="47"/>
    </row>
    <row r="2395" spans="1:3" s="11" customFormat="1" x14ac:dyDescent="0.25">
      <c r="A2395" s="47"/>
      <c r="B2395" s="47"/>
      <c r="C2395" s="47"/>
    </row>
    <row r="2396" spans="1:3" s="11" customFormat="1" x14ac:dyDescent="0.25">
      <c r="A2396" s="47"/>
      <c r="B2396" s="47"/>
      <c r="C2396" s="47"/>
    </row>
    <row r="2397" spans="1:3" s="11" customFormat="1" x14ac:dyDescent="0.25">
      <c r="A2397" s="47"/>
      <c r="B2397" s="47"/>
      <c r="C2397" s="47"/>
    </row>
    <row r="2398" spans="1:3" s="11" customFormat="1" x14ac:dyDescent="0.25">
      <c r="A2398" s="47"/>
      <c r="B2398" s="47"/>
      <c r="C2398" s="47"/>
    </row>
    <row r="2399" spans="1:3" s="11" customFormat="1" x14ac:dyDescent="0.25">
      <c r="A2399" s="47"/>
      <c r="B2399" s="47"/>
      <c r="C2399" s="47"/>
    </row>
    <row r="2400" spans="1:3" s="11" customFormat="1" x14ac:dyDescent="0.25">
      <c r="A2400" s="47"/>
      <c r="B2400" s="47"/>
      <c r="C2400" s="47"/>
    </row>
    <row r="2401" spans="1:3" s="11" customFormat="1" x14ac:dyDescent="0.25">
      <c r="A2401" s="47"/>
      <c r="B2401" s="47"/>
      <c r="C2401" s="47"/>
    </row>
    <row r="2402" spans="1:3" s="11" customFormat="1" x14ac:dyDescent="0.25">
      <c r="A2402" s="47"/>
      <c r="B2402" s="47"/>
      <c r="C2402" s="47"/>
    </row>
    <row r="2403" spans="1:3" s="11" customFormat="1" x14ac:dyDescent="0.25">
      <c r="A2403" s="47"/>
      <c r="B2403" s="47"/>
      <c r="C2403" s="47"/>
    </row>
    <row r="2404" spans="1:3" s="11" customFormat="1" x14ac:dyDescent="0.25">
      <c r="A2404" s="47"/>
      <c r="B2404" s="47"/>
      <c r="C2404" s="47"/>
    </row>
    <row r="2405" spans="1:3" s="11" customFormat="1" x14ac:dyDescent="0.25">
      <c r="A2405" s="47"/>
      <c r="B2405" s="47"/>
      <c r="C2405" s="47"/>
    </row>
    <row r="2406" spans="1:3" s="11" customFormat="1" x14ac:dyDescent="0.25">
      <c r="A2406" s="47"/>
      <c r="B2406" s="47"/>
      <c r="C2406" s="47"/>
    </row>
    <row r="2407" spans="1:3" s="11" customFormat="1" x14ac:dyDescent="0.25">
      <c r="A2407" s="47"/>
      <c r="B2407" s="47"/>
      <c r="C2407" s="47"/>
    </row>
    <row r="2408" spans="1:3" s="11" customFormat="1" x14ac:dyDescent="0.25">
      <c r="A2408" s="47"/>
      <c r="B2408" s="47"/>
      <c r="C2408" s="47"/>
    </row>
    <row r="2409" spans="1:3" s="11" customFormat="1" x14ac:dyDescent="0.25">
      <c r="A2409" s="47"/>
      <c r="B2409" s="47"/>
      <c r="C2409" s="47"/>
    </row>
    <row r="2410" spans="1:3" s="11" customFormat="1" x14ac:dyDescent="0.25">
      <c r="A2410" s="47"/>
      <c r="B2410" s="47"/>
      <c r="C2410" s="47"/>
    </row>
    <row r="2411" spans="1:3" s="11" customFormat="1" x14ac:dyDescent="0.25">
      <c r="A2411" s="47"/>
      <c r="B2411" s="47"/>
      <c r="C2411" s="47"/>
    </row>
    <row r="2412" spans="1:3" s="11" customFormat="1" x14ac:dyDescent="0.25">
      <c r="A2412" s="47"/>
      <c r="B2412" s="47"/>
      <c r="C2412" s="47"/>
    </row>
    <row r="2413" spans="1:3" s="11" customFormat="1" x14ac:dyDescent="0.25">
      <c r="A2413" s="47"/>
      <c r="B2413" s="47"/>
      <c r="C2413" s="47"/>
    </row>
    <row r="2414" spans="1:3" s="11" customFormat="1" x14ac:dyDescent="0.25">
      <c r="A2414" s="47"/>
      <c r="B2414" s="47"/>
      <c r="C2414" s="47"/>
    </row>
    <row r="2415" spans="1:3" s="11" customFormat="1" x14ac:dyDescent="0.25">
      <c r="A2415" s="47"/>
      <c r="B2415" s="47"/>
      <c r="C2415" s="47"/>
    </row>
    <row r="2416" spans="1:3" s="11" customFormat="1" x14ac:dyDescent="0.25">
      <c r="A2416" s="47"/>
      <c r="B2416" s="47"/>
      <c r="C2416" s="47"/>
    </row>
    <row r="2417" spans="1:3" s="11" customFormat="1" x14ac:dyDescent="0.25">
      <c r="A2417" s="47"/>
      <c r="B2417" s="47"/>
      <c r="C2417" s="47"/>
    </row>
    <row r="2418" spans="1:3" s="11" customFormat="1" x14ac:dyDescent="0.25">
      <c r="A2418" s="47"/>
      <c r="B2418" s="47"/>
      <c r="C2418" s="47"/>
    </row>
    <row r="2419" spans="1:3" s="11" customFormat="1" x14ac:dyDescent="0.25">
      <c r="A2419" s="47"/>
      <c r="B2419" s="47"/>
      <c r="C2419" s="47"/>
    </row>
    <row r="2420" spans="1:3" s="11" customFormat="1" x14ac:dyDescent="0.25">
      <c r="A2420" s="47"/>
      <c r="B2420" s="47"/>
      <c r="C2420" s="47"/>
    </row>
    <row r="2421" spans="1:3" s="11" customFormat="1" x14ac:dyDescent="0.25">
      <c r="A2421" s="47"/>
      <c r="B2421" s="47"/>
      <c r="C2421" s="47"/>
    </row>
    <row r="2422" spans="1:3" s="11" customFormat="1" x14ac:dyDescent="0.25">
      <c r="A2422" s="47"/>
      <c r="B2422" s="47"/>
      <c r="C2422" s="47"/>
    </row>
    <row r="2423" spans="1:3" s="11" customFormat="1" x14ac:dyDescent="0.25">
      <c r="A2423" s="47"/>
      <c r="B2423" s="47"/>
      <c r="C2423" s="47"/>
    </row>
  </sheetData>
  <sheetProtection algorithmName="SHA-512" hashValue="LvMsTllxaK2LpAVQiSHIRAtvXF5JWaLxgjMsUGptCgtIcjOaHZkTvZMSSqPmUgVH6/dVBJKQlAzzSehJxlNsWw==" saltValue="Z8gnGWkMfYeKZgU85AT5Ew==" spinCount="100000" sheet="1" objects="1" scenarios="1"/>
  <mergeCells count="186">
    <mergeCell ref="A15:A19"/>
    <mergeCell ref="B17:B18"/>
    <mergeCell ref="A20:A21"/>
    <mergeCell ref="B20:B21"/>
    <mergeCell ref="A22:A23"/>
    <mergeCell ref="A24:A25"/>
    <mergeCell ref="B24:B25"/>
    <mergeCell ref="A1:H1"/>
    <mergeCell ref="A2:C2"/>
    <mergeCell ref="A4:A5"/>
    <mergeCell ref="A6:A11"/>
    <mergeCell ref="B6:B8"/>
    <mergeCell ref="B9:B10"/>
    <mergeCell ref="A45:A47"/>
    <mergeCell ref="A49:A57"/>
    <mergeCell ref="B49:B50"/>
    <mergeCell ref="B56:B57"/>
    <mergeCell ref="A60:A61"/>
    <mergeCell ref="A63:A65"/>
    <mergeCell ref="B63:B64"/>
    <mergeCell ref="A30:A32"/>
    <mergeCell ref="B30:B31"/>
    <mergeCell ref="A35:A36"/>
    <mergeCell ref="B35:B36"/>
    <mergeCell ref="A40:A44"/>
    <mergeCell ref="B40:B41"/>
    <mergeCell ref="B43:B44"/>
    <mergeCell ref="A92:A94"/>
    <mergeCell ref="B92:B93"/>
    <mergeCell ref="A95:A96"/>
    <mergeCell ref="B95:B96"/>
    <mergeCell ref="A97:A99"/>
    <mergeCell ref="B98:B99"/>
    <mergeCell ref="A66:A67"/>
    <mergeCell ref="A83:A84"/>
    <mergeCell ref="B83:B84"/>
    <mergeCell ref="A85:A88"/>
    <mergeCell ref="B85:B86"/>
    <mergeCell ref="A89:A90"/>
    <mergeCell ref="A114:A119"/>
    <mergeCell ref="B116:B119"/>
    <mergeCell ref="A120:A123"/>
    <mergeCell ref="B120:B122"/>
    <mergeCell ref="A124:A125"/>
    <mergeCell ref="A126:A127"/>
    <mergeCell ref="B126:B127"/>
    <mergeCell ref="A100:A103"/>
    <mergeCell ref="B100:B103"/>
    <mergeCell ref="A105:A106"/>
    <mergeCell ref="A107:A108"/>
    <mergeCell ref="B107:B108"/>
    <mergeCell ref="A110:A113"/>
    <mergeCell ref="B111:B113"/>
    <mergeCell ref="A139:A140"/>
    <mergeCell ref="B139:B140"/>
    <mergeCell ref="A141:A143"/>
    <mergeCell ref="B142:B143"/>
    <mergeCell ref="A144:A153"/>
    <mergeCell ref="B144:B147"/>
    <mergeCell ref="B148:B150"/>
    <mergeCell ref="B151:B153"/>
    <mergeCell ref="A128:A130"/>
    <mergeCell ref="B129:B130"/>
    <mergeCell ref="A131:A132"/>
    <mergeCell ref="B131:B132"/>
    <mergeCell ref="A133:A137"/>
    <mergeCell ref="B133:B134"/>
    <mergeCell ref="B135:B137"/>
    <mergeCell ref="A170:A174"/>
    <mergeCell ref="B170:B171"/>
    <mergeCell ref="B172:B173"/>
    <mergeCell ref="A177:A178"/>
    <mergeCell ref="A179:A181"/>
    <mergeCell ref="A183:A184"/>
    <mergeCell ref="A154:A160"/>
    <mergeCell ref="B155:B157"/>
    <mergeCell ref="B159:B160"/>
    <mergeCell ref="A161:A164"/>
    <mergeCell ref="B161:B162"/>
    <mergeCell ref="A166:A167"/>
    <mergeCell ref="B166:B167"/>
    <mergeCell ref="A198:A199"/>
    <mergeCell ref="A200:A202"/>
    <mergeCell ref="B200:B202"/>
    <mergeCell ref="A204:A209"/>
    <mergeCell ref="B204:B205"/>
    <mergeCell ref="A214:A218"/>
    <mergeCell ref="B214:B217"/>
    <mergeCell ref="A187:A190"/>
    <mergeCell ref="B188:B190"/>
    <mergeCell ref="A191:A192"/>
    <mergeCell ref="A193:A195"/>
    <mergeCell ref="B194:B195"/>
    <mergeCell ref="A196:A197"/>
    <mergeCell ref="B196:B197"/>
    <mergeCell ref="A230:A231"/>
    <mergeCell ref="B230:B231"/>
    <mergeCell ref="A232:A234"/>
    <mergeCell ref="B232:B234"/>
    <mergeCell ref="A236:A240"/>
    <mergeCell ref="B239:B240"/>
    <mergeCell ref="A221:A222"/>
    <mergeCell ref="B221:B222"/>
    <mergeCell ref="A223:A224"/>
    <mergeCell ref="B223:B224"/>
    <mergeCell ref="A226:A229"/>
    <mergeCell ref="B226:B227"/>
    <mergeCell ref="A257:A258"/>
    <mergeCell ref="A260:A262"/>
    <mergeCell ref="A273:A276"/>
    <mergeCell ref="B275:B276"/>
    <mergeCell ref="A278:A279"/>
    <mergeCell ref="B278:B279"/>
    <mergeCell ref="A241:A244"/>
    <mergeCell ref="A246:A248"/>
    <mergeCell ref="B246:B247"/>
    <mergeCell ref="A249:A250"/>
    <mergeCell ref="A251:A252"/>
    <mergeCell ref="B251:B252"/>
    <mergeCell ref="A298:A304"/>
    <mergeCell ref="B298:B303"/>
    <mergeCell ref="A307:A311"/>
    <mergeCell ref="A312:A313"/>
    <mergeCell ref="B312:B313"/>
    <mergeCell ref="A317:A318"/>
    <mergeCell ref="A280:A281"/>
    <mergeCell ref="A284:A285"/>
    <mergeCell ref="A291:A293"/>
    <mergeCell ref="B291:B293"/>
    <mergeCell ref="A295:A297"/>
    <mergeCell ref="B295:B297"/>
    <mergeCell ref="A336:A337"/>
    <mergeCell ref="B336:B337"/>
    <mergeCell ref="A338:A339"/>
    <mergeCell ref="B338:B339"/>
    <mergeCell ref="A340:A342"/>
    <mergeCell ref="B340:B342"/>
    <mergeCell ref="A321:A324"/>
    <mergeCell ref="B322:B323"/>
    <mergeCell ref="A326:A328"/>
    <mergeCell ref="A329:A333"/>
    <mergeCell ref="B329:B332"/>
    <mergeCell ref="A334:A335"/>
    <mergeCell ref="B334:B335"/>
    <mergeCell ref="A362:A363"/>
    <mergeCell ref="A365:A366"/>
    <mergeCell ref="A367:A369"/>
    <mergeCell ref="B368:B369"/>
    <mergeCell ref="A370:A376"/>
    <mergeCell ref="B370:B371"/>
    <mergeCell ref="B373:B374"/>
    <mergeCell ref="B375:B376"/>
    <mergeCell ref="A344:A345"/>
    <mergeCell ref="B344:B345"/>
    <mergeCell ref="A346:A347"/>
    <mergeCell ref="A349:A352"/>
    <mergeCell ref="B350:B352"/>
    <mergeCell ref="A356:A361"/>
    <mergeCell ref="B358:B359"/>
    <mergeCell ref="B360:B361"/>
    <mergeCell ref="A390:A391"/>
    <mergeCell ref="B390:B391"/>
    <mergeCell ref="A393:A394"/>
    <mergeCell ref="B393:B394"/>
    <mergeCell ref="A397:A398"/>
    <mergeCell ref="B397:B398"/>
    <mergeCell ref="A382:A383"/>
    <mergeCell ref="B382:B383"/>
    <mergeCell ref="A384:A386"/>
    <mergeCell ref="B384:B386"/>
    <mergeCell ref="A387:A388"/>
    <mergeCell ref="B387:B388"/>
    <mergeCell ref="A432:A433"/>
    <mergeCell ref="A411:A422"/>
    <mergeCell ref="B411:B413"/>
    <mergeCell ref="B415:B416"/>
    <mergeCell ref="B419:B420"/>
    <mergeCell ref="B421:B422"/>
    <mergeCell ref="A428:A430"/>
    <mergeCell ref="B428:B429"/>
    <mergeCell ref="A399:A401"/>
    <mergeCell ref="B399:B401"/>
    <mergeCell ref="A402:A404"/>
    <mergeCell ref="B402:B403"/>
    <mergeCell ref="A405:A409"/>
    <mergeCell ref="B407:B408"/>
  </mergeCells>
  <pageMargins left="0.7" right="0.7" top="0.75" bottom="0.75" header="0.3" footer="0.3"/>
  <pageSetup scale="10" fitToHeight="5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A21942"/>
  </sheetPr>
  <dimension ref="A1:M20"/>
  <sheetViews>
    <sheetView workbookViewId="0">
      <selection activeCell="B15" sqref="B15"/>
    </sheetView>
  </sheetViews>
  <sheetFormatPr defaultColWidth="35" defaultRowHeight="13.8" x14ac:dyDescent="0.25"/>
  <cols>
    <col min="1" max="1" width="44.5546875" style="1" customWidth="1"/>
    <col min="2" max="2" width="65.44140625" style="1" customWidth="1"/>
    <col min="3" max="3" width="41.88671875" style="1" customWidth="1"/>
    <col min="4" max="16384" width="35" style="1"/>
  </cols>
  <sheetData>
    <row r="1" spans="1:13" s="29" customFormat="1" ht="42" customHeight="1" x14ac:dyDescent="0.25">
      <c r="A1" s="381" t="s">
        <v>1720</v>
      </c>
      <c r="B1" s="381"/>
      <c r="C1" s="9"/>
      <c r="D1" s="9"/>
      <c r="E1" s="9"/>
      <c r="F1" s="9"/>
      <c r="G1" s="2"/>
      <c r="H1" s="2"/>
      <c r="I1" s="2"/>
      <c r="J1" s="2"/>
      <c r="K1" s="2"/>
      <c r="L1" s="2"/>
      <c r="M1" s="2"/>
    </row>
    <row r="2" spans="1:13" s="29" customFormat="1" ht="33.75" customHeight="1" thickBot="1" x14ac:dyDescent="0.3">
      <c r="A2" s="382" t="s">
        <v>1721</v>
      </c>
      <c r="B2" s="382"/>
      <c r="C2" s="10"/>
      <c r="D2" s="10"/>
      <c r="E2" s="10"/>
      <c r="F2" s="2"/>
      <c r="G2" s="2"/>
      <c r="H2" s="2"/>
      <c r="I2" s="2"/>
      <c r="J2" s="2"/>
      <c r="K2" s="2"/>
      <c r="L2" s="2"/>
      <c r="M2" s="2"/>
    </row>
    <row r="3" spans="1:13" ht="18.600000000000001" thickBot="1" x14ac:dyDescent="0.3">
      <c r="A3" s="3" t="s">
        <v>92</v>
      </c>
      <c r="B3" s="6" t="s">
        <v>983</v>
      </c>
      <c r="C3" s="383" t="s">
        <v>0</v>
      </c>
      <c r="D3" s="384"/>
    </row>
    <row r="4" spans="1:13" x14ac:dyDescent="0.25">
      <c r="A4" s="1" t="s">
        <v>1722</v>
      </c>
      <c r="B4" s="1" t="s">
        <v>1723</v>
      </c>
      <c r="C4" s="1" t="s">
        <v>7</v>
      </c>
      <c r="D4" s="1" t="s">
        <v>41</v>
      </c>
    </row>
    <row r="5" spans="1:13" x14ac:dyDescent="0.25">
      <c r="A5" s="1" t="s">
        <v>1724</v>
      </c>
      <c r="B5" s="1" t="s">
        <v>1725</v>
      </c>
      <c r="C5" s="1" t="s">
        <v>8</v>
      </c>
      <c r="D5" s="1" t="s">
        <v>41</v>
      </c>
    </row>
    <row r="6" spans="1:13" x14ac:dyDescent="0.25">
      <c r="A6" s="1" t="s">
        <v>1726</v>
      </c>
      <c r="B6" s="1" t="s">
        <v>1727</v>
      </c>
      <c r="C6" s="1" t="s">
        <v>9</v>
      </c>
      <c r="D6" s="1" t="s">
        <v>41</v>
      </c>
    </row>
    <row r="7" spans="1:13" x14ac:dyDescent="0.25">
      <c r="A7" s="1" t="s">
        <v>1728</v>
      </c>
      <c r="B7" s="1" t="s">
        <v>1729</v>
      </c>
      <c r="C7" s="1" t="s">
        <v>10</v>
      </c>
      <c r="D7" s="1" t="s">
        <v>41</v>
      </c>
    </row>
    <row r="8" spans="1:13" x14ac:dyDescent="0.25">
      <c r="A8" s="1" t="s">
        <v>1730</v>
      </c>
      <c r="B8" s="1" t="s">
        <v>1731</v>
      </c>
      <c r="C8" s="1" t="s">
        <v>11</v>
      </c>
      <c r="D8" s="1" t="s">
        <v>41</v>
      </c>
    </row>
    <row r="9" spans="1:13" x14ac:dyDescent="0.25">
      <c r="A9" s="1" t="s">
        <v>1732</v>
      </c>
      <c r="B9" s="1" t="s">
        <v>1733</v>
      </c>
      <c r="C9" s="1" t="s">
        <v>12</v>
      </c>
      <c r="D9" s="1" t="s">
        <v>41</v>
      </c>
    </row>
    <row r="10" spans="1:13" x14ac:dyDescent="0.25">
      <c r="A10" s="1" t="s">
        <v>1734</v>
      </c>
      <c r="B10" s="1" t="s">
        <v>1735</v>
      </c>
      <c r="C10" s="1" t="s">
        <v>13</v>
      </c>
      <c r="D10" s="1" t="s">
        <v>41</v>
      </c>
    </row>
    <row r="11" spans="1:13" x14ac:dyDescent="0.25">
      <c r="A11" s="1" t="s">
        <v>1736</v>
      </c>
      <c r="B11" s="1" t="s">
        <v>1737</v>
      </c>
      <c r="C11" s="1" t="s">
        <v>14</v>
      </c>
      <c r="D11" s="1" t="s">
        <v>41</v>
      </c>
    </row>
    <row r="12" spans="1:13" x14ac:dyDescent="0.25">
      <c r="A12" s="1" t="s">
        <v>1738</v>
      </c>
      <c r="C12" s="1" t="s">
        <v>15</v>
      </c>
      <c r="D12" s="1" t="s">
        <v>41</v>
      </c>
    </row>
    <row r="13" spans="1:13" x14ac:dyDescent="0.25">
      <c r="A13" s="1" t="s">
        <v>1739</v>
      </c>
      <c r="C13" s="1" t="s">
        <v>16</v>
      </c>
      <c r="D13" s="1" t="s">
        <v>41</v>
      </c>
    </row>
    <row r="14" spans="1:13" x14ac:dyDescent="0.25">
      <c r="A14" s="1" t="s">
        <v>1740</v>
      </c>
      <c r="C14" s="1" t="s">
        <v>17</v>
      </c>
      <c r="D14" s="1" t="s">
        <v>41</v>
      </c>
    </row>
    <row r="15" spans="1:13" x14ac:dyDescent="0.25">
      <c r="C15" s="1" t="s">
        <v>18</v>
      </c>
      <c r="D15" s="1" t="s">
        <v>41</v>
      </c>
    </row>
    <row r="16" spans="1:13" x14ac:dyDescent="0.25">
      <c r="A16" s="8" t="s">
        <v>1741</v>
      </c>
      <c r="C16" s="1" t="s">
        <v>19</v>
      </c>
      <c r="D16" s="1" t="s">
        <v>41</v>
      </c>
    </row>
    <row r="17" spans="1:4" x14ac:dyDescent="0.25">
      <c r="A17" s="1" t="s">
        <v>1742</v>
      </c>
      <c r="C17" s="1" t="s">
        <v>20</v>
      </c>
      <c r="D17" s="1" t="s">
        <v>41</v>
      </c>
    </row>
    <row r="18" spans="1:4" x14ac:dyDescent="0.25">
      <c r="A18" s="1" t="s">
        <v>1743</v>
      </c>
      <c r="C18" s="1" t="s">
        <v>21</v>
      </c>
      <c r="D18" s="1" t="s">
        <v>41</v>
      </c>
    </row>
    <row r="19" spans="1:4" x14ac:dyDescent="0.25">
      <c r="C19" s="1" t="s">
        <v>22</v>
      </c>
      <c r="D19" s="1" t="s">
        <v>41</v>
      </c>
    </row>
    <row r="20" spans="1:4" x14ac:dyDescent="0.25">
      <c r="C20" s="1" t="s">
        <v>23</v>
      </c>
      <c r="D20" s="1" t="s">
        <v>41</v>
      </c>
    </row>
  </sheetData>
  <sheetProtection algorithmName="SHA-512" hashValue="LK5drxuWgE9CgfsmoOFM3Dw7aYDbB7d6pWukF+PhdLDH3oYhLJBRR/aUG29Fg8qoWOWJJG4tvkKXAHM4tCiR2w==" saltValue="DgstCAjxO63FavdwdYg4iQ==" spinCount="100000" sheet="1" objects="1" scenarios="1"/>
  <mergeCells count="3">
    <mergeCell ref="A1:B1"/>
    <mergeCell ref="A2:B2"/>
    <mergeCell ref="C3:D3"/>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x m l n s = " h t t p : / / s c h e m a s . m i c r o s o f t . c o m / D a t a M a s h u p " > A A A A A N k E A A B Q S w M E F A A C A A g A t U a e V K b a 4 i G k A A A A 9 w A A A B I A H A B D b 2 5 m a W c v U G F j a 2 F n Z S 5 4 b W w g o h g A K K A U A A A A A A A A A A A A A A A A A A A A A A A A A A A A h Y + 9 D o I w H M R f h X S n X y y E / K m D q y Q m R O P a l A q N U A w t l n d z 8 J F 8 B T G K u j n e 3 e + S u / v 1 B q u p a 6 O L H p z p b Y 4 Y p i j S V v W V s X W O R n + M U 7 Q S s J X q J G s d z b B 1 2 e R M j h r v z x k h I Q Q c E t w P N e G U M n I o N q V q d C d j Y 5 2 X V m n 0 a V X / W 0 j A / j V G c M x o g h l L O a Z A F h c K Y 7 8 E n w c / 0 x 8 T 1 m P r x 0 E L b e N d C W S R Q N 4 n x A N Q S w M E F A A C A A g A t U a e 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L V G n l S C v R V X 0 w E A A P 0 D A A A T A B w A R m 9 y b X V s Y X M v U 2 V j d G l v b j E u b S C i G A A o o B Q A A A A A A A A A A A A A A A A A A A A A A A A A A A B 9 U 1 1 L 4 0 A U f S / 0 P 1 y y L w r Z Y a P r f i A + a L Z U F 5 G u F Q o r P o z J b T M 4 u b c 7 m V F L 6 X / 3 T i L C Q t K 8 Z D L 3 n P t x z k 2 D h T d M M O / e 2 e l 4 N B 4 1 l X Z Y w p 1 + t J j B G V j 0 4 x H I M + f g C p S b y W u B V u X B O S S / Y P f 0 y P x 0 c L i 9 v 9 E 1 n i U d M 3 n Y 3 e d M X i A P a Z f g U 5 J X m l Y x + W a N i W R q o e r O a W q W 7 O q c b a g p B p u D r l q 6 3 S Z T 1 h Y y B T c M M 3 5 G 5 z d J C l 5 A 4 P H V 7 1 J 4 h x w p + I u O 4 T J I D d e P O V Y w Z S 7 h E r X 1 F W g q Y Y H W f r 5 A Q 6 t + y l c F f 4 K 2 x m 9 g U o Z C R 6 X 6 k S e S H K l E B 5 N / H a M f 9 0 1 B b l E T L L Q X c G x i r s n 4 P a m / K z h f i k R l F K x l d B k m h G 4 1 U O a H g l 9 Y i P 4 Q P W p J k 4 K J a 1 P A 1 P G L r / p 5 P x V c U R k a 7 z a p n I i f 2 8 b a B F e 0 d F o i o f D B Y T 8 / + 6 L g F k U q j H j c K 0 U m v s 6 l l D b U T p Y b b 7 D p B u S 6 D t R + D 3 C P Y p 1 m z d S Y l i u H U K 8 / e p 0 5 l i a G N c 2 O o w + m F h P g f B 9 O N u D a L B E u 0 P J L Z 9 o A 8 u Q d K R 1 c S w s D K P F / h l q W G 3 7 L 6 K b o D J 1 7 x 7 Q S x e T K h 9 j O 0 N y y D D P t v F j f V G b d g O w F + A o h R v / n 7 A 7 H I 0 O 9 f 9 / p G 1 B L A Q I t A B Q A A g A I A L V G n l S m 2 u I h p A A A A P c A A A A S A A A A A A A A A A A A A A A A A A A A A A B D b 2 5 m a W c v U G F j a 2 F n Z S 5 4 b W x Q S w E C L Q A U A A I A C A C 1 R p 5 U D 8 r p q 6 Q A A A D p A A A A E w A A A A A A A A A A A A A A A A D w A A A A W 0 N v b n R l b n R f V H l w Z X N d L n h t b F B L A Q I t A B Q A A g A I A L V G n l S C v R V X 0 w E A A P 0 D A A A T A A A A A A A A A A A A A A A A A O E B A A B G b 3 J t d W x h c y 9 T Z W N 0 a W 9 u M S 5 t U E s F B g A A A A A D A A M A w g A A A A E E 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q 8 U A A A A A A A A j R Q 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U Y W J s Z T E 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l Z E N v b X B s Z X R l U m V z d W x 0 V G 9 X b 3 J r c 2 h l Z X Q i I F Z h b H V l P S J s M S I g L z 4 8 R W 5 0 c n k g V H l w Z T 0 i Q W R k Z W R U b 0 R h d G F N b 2 R l b C I g V m F s d W U 9 I m w w I i A v P j x F b n R y e S B U e X B l P S J G a W x s Q 2 9 1 b n Q i I F Z h b H V l P S J s N j U i I C 8 + P E V u d H J 5 I F R 5 c G U 9 I k Z p b G x F c n J v c k N v Z G U i I F Z h b H V l P S J z V W 5 r b m 9 3 b i I g L z 4 8 R W 5 0 c n k g V H l w Z T 0 i R m l s b E V y c m 9 y Q 2 9 1 b n Q i I F Z h b H V l P S J s M C I g L z 4 8 R W 5 0 c n k g V H l w Z T 0 i R m l s b E x h c 3 R V c G R h d G V k I i B W Y W x 1 Z T 0 i Z D I w M j I t M D Q t M z B U M T I 6 N D U 6 M j c u M T I 2 M D Y 3 N V o i I C 8 + P E V u d H J 5 I F R 5 c G U 9 I k Z p b G x D b 2 x 1 b W 5 U e X B l c y I g V m F s d W U 9 I n N C Z 1 l H Q m d Z R 0 J n W U d C Z 1 l H Q m d Z R 0 J n W T 0 i I C 8 + P E V u d H J 5 I F R 5 c G U 9 I k Z p b G x D b 2 x 1 b W 5 O Y W 1 l c y I g V m F s d W U 9 I n N b J n F 1 b 3 Q 7 R 2 9 h b C A x L i B O b y B Q b 3 Z l c n R 5 J n F 1 b 3 Q 7 L C Z x d W 9 0 O 0 d v Y W w g M i 4 g W m V y b y B I d W 5 n Z X I m c X V v d D s s J n F 1 b 3 Q 7 R 2 9 h b C A z L i B H b 2 9 k I E h l Y W x 0 a C B h b m Q g V 2 V s b C 1 C Z W l u Z y Z x d W 9 0 O y w m c X V v d D t H b 2 F s I D Q u I F F 1 Y W x p d H k g R W R 1 Y 2 F 0 a W 9 u J n F 1 b 3 Q 7 L C Z x d W 9 0 O 0 d v Y W w g N S 4 g R 2 V u Z G V y I E V x d W F s a X R 5 J n F 1 b 3 Q 7 L C Z x d W 9 0 O 0 d v Y W w g N i 4 g Q 2 x l Y W 4 g V 2 F 0 Z X I g Y W 5 k I F N h b m l 0 Y X R p b 2 4 m c X V v d D s s J n F 1 b 3 Q 7 R 2 9 h b C A 3 L i B B Z m Z v c m R h Y m x l I G F u Z C B D b G V h b i B F b m V y Z 3 k m c X V v d D s s J n F 1 b 3 Q 7 R 2 9 h b C A 4 L i B E Z W N l b n Q g V 2 9 y a y B h b m Q g R W N v b m 9 t a W M g R 3 J v d 3 R o J n F 1 b 3 Q 7 L C Z x d W 9 0 O 0 d v Y W w g O S 4 g S W 5 k d X N 0 c n k s I E l u b m 9 2 Y X R p b 2 4 g Y W 5 k I E l u Z n J h c 3 R y d W N 0 d X J l J n F 1 b 3 Q 7 L C Z x d W 9 0 O 0 d v Y W w g M T A u I F J l Z H V j Z W Q g S W 5 l c X V h b G l 0 e S Z x d W 9 0 O y w m c X V v d D t H b 2 F s I D E x L i B T d X N 0 Y W l u Y W J s Z S B D a X R p Z X M g Y W 5 k I E N v b W 1 1 b m l 0 a W V z J n F 1 b 3 Q 7 L C Z x d W 9 0 O 0 d v Y W w g M T I u I F J l c 3 B v b n N p Y m x l I E N v b n N 1 b X B 0 a W 9 u I G F u Z C B Q c m 9 k d W N 0 a W 9 u J n F 1 b 3 Q 7 L C Z x d W 9 0 O 0 d v Y W w g M T M u I E N s a W 1 h d G U g Q W N 0 a W 9 u J n F 1 b 3 Q 7 L C Z x d W 9 0 O 0 d v Y W w g M T Q u I E x p Z m U g Q m V s b 3 c g V 2 F 0 Z X I m c X V v d D s s J n F 1 b 3 Q 7 R 2 9 h b C A x N S 4 g T G l m Z S B v b i B M Y W 5 k J n F 1 b 3 Q 7 L C Z x d W 9 0 O 0 d v Y W w g M T Y u I F B l Y W N l L C B K d X N 0 a W N l I G F u Z C B T d H J v b m c g S W 5 z d G l 0 d X R p b 2 5 z J n F 1 b 3 Q 7 L C Z x d W 9 0 O 0 d v Y W w g M T c u I F B h c n R u Z X J z a G l w c y B m b 3 I g d G h l I E d v Y W x z J n F 1 b 3 Q 7 X S I g L z 4 8 R W 5 0 c n k g V H l w Z T 0 i R m l s b F N 0 Y X R 1 c y I g V m F s d W U 9 I n N D b 2 1 w b G V 0 Z S I g L z 4 8 R W 5 0 c n k g V H l w Z T 0 i U m V s Y X R p b 2 5 z a G l w S W 5 m b 0 N v b n R h a W 5 l c i I g V m F s d W U 9 I n N 7 J n F 1 b 3 Q 7 Y 2 9 s d W 1 u Q 2 9 1 b n Q m c X V v d D s 6 M T c s J n F 1 b 3 Q 7 a 2 V 5 Q 2 9 s d W 1 u T m F t Z X M m c X V v d D s 6 W 1 0 s J n F 1 b 3 Q 7 c X V l c n l S Z W x h d G l v b n N o a X B z J n F 1 b 3 Q 7 O l t d L C Z x d W 9 0 O 2 N v b H V t b k l k Z W 5 0 a X R p Z X M m c X V v d D s 6 W y Z x d W 9 0 O 1 N l Y 3 R p b 2 4 x L 1 R h Y m x l M S 9 D a G F u Z 2 V k I F R 5 c G U u e 0 d v Y W w g M S 4 g T m 8 g U G 9 2 Z X J 0 e S w w f S Z x d W 9 0 O y w m c X V v d D t T Z W N 0 a W 9 u M S 9 U Y W J s Z T E v Q 2 h h b m d l Z C B U e X B l L n t H b 2 F s I D I u I F p l c m 8 g S H V u Z 2 V y L D F 9 J n F 1 b 3 Q 7 L C Z x d W 9 0 O 1 N l Y 3 R p b 2 4 x L 1 R h Y m x l M S 9 D a G F u Z 2 V k I F R 5 c G U u e 0 d v Y W w g M y 4 g R 2 9 v Z C B I Z W F s d G g g Y W 5 k I F d l b G w t Q m V p b m c s M n 0 m c X V v d D s s J n F 1 b 3 Q 7 U 2 V j d G l v b j E v V G F i b G U x L 0 N o Y W 5 n Z W Q g V H l w Z S 5 7 R 2 9 h b C A 0 L i B R d W F s a X R 5 I E V k d W N h d G l v b i w z f S Z x d W 9 0 O y w m c X V v d D t T Z W N 0 a W 9 u M S 9 U Y W J s Z T E v Q 2 h h b m d l Z C B U e X B l L n t H b 2 F s I D U u I E d l b m R l c i B F c X V h b G l 0 e S w 0 f S Z x d W 9 0 O y w m c X V v d D t T Z W N 0 a W 9 u M S 9 U Y W J s Z T E v Q 2 h h b m d l Z C B U e X B l L n t H b 2 F s I D Y u I E N s Z W F u I F d h d G V y I G F u Z C B T Y W 5 p d G F 0 a W 9 u L D V 9 J n F 1 b 3 Q 7 L C Z x d W 9 0 O 1 N l Y 3 R p b 2 4 x L 1 R h Y m x l M S 9 D a G F u Z 2 V k I F R 5 c G U u e 0 d v Y W w g N y 4 g Q W Z m b 3 J k Y W J s Z S B h b m Q g Q 2 x l Y W 4 g R W 5 l c m d 5 L D Z 9 J n F 1 b 3 Q 7 L C Z x d W 9 0 O 1 N l Y 3 R p b 2 4 x L 1 R h Y m x l M S 9 D a G F u Z 2 V k I F R 5 c G U u e 0 d v Y W w g O C 4 g R G V j Z W 5 0 I F d v c m s g Y W 5 k I E V j b 2 5 v b W l j I E d y b 3 d 0 a C w 3 f S Z x d W 9 0 O y w m c X V v d D t T Z W N 0 a W 9 u M S 9 U Y W J s Z T E v Q 2 h h b m d l Z C B U e X B l L n t H b 2 F s I D k u I E l u Z H V z d H J 5 L C B J b m 5 v d m F 0 a W 9 u I G F u Z C B J b m Z y Y X N 0 c n V j d H V y Z S w 4 f S Z x d W 9 0 O y w m c X V v d D t T Z W N 0 a W 9 u M S 9 U Y W J s Z T E v Q 2 h h b m d l Z C B U e X B l L n t H b 2 F s I D E w L i B S Z W R 1 Y 2 V k I E l u Z X F 1 Y W x p d H k s O X 0 m c X V v d D s s J n F 1 b 3 Q 7 U 2 V j d G l v b j E v V G F i b G U x L 0 N o Y W 5 n Z W Q g V H l w Z S 5 7 R 2 9 h b C A x M S 4 g U 3 V z d G F p b m F i b G U g Q 2 l 0 a W V z I G F u Z C B D b 2 1 t d W 5 p d G l l c y w x M H 0 m c X V v d D s s J n F 1 b 3 Q 7 U 2 V j d G l v b j E v V G F i b G U x L 0 N o Y W 5 n Z W Q g V H l w Z S 5 7 R 2 9 h b C A x M i 4 g U m V z c G 9 u c 2 l i b G U g Q 2 9 u c 3 V t c H R p b 2 4 g Y W 5 k I F B y b 2 R 1 Y 3 R p b 2 4 s M T F 9 J n F 1 b 3 Q 7 L C Z x d W 9 0 O 1 N l Y 3 R p b 2 4 x L 1 R h Y m x l M S 9 D a G F u Z 2 V k I F R 5 c G U u e 0 d v Y W w g M T M u I E N s a W 1 h d G U g Q W N 0 a W 9 u L D E y f S Z x d W 9 0 O y w m c X V v d D t T Z W N 0 a W 9 u M S 9 U Y W J s Z T E v Q 2 h h b m d l Z C B U e X B l L n t H b 2 F s I D E 0 L i B M a W Z l I E J l b G 9 3 I F d h d G V y L D E z f S Z x d W 9 0 O y w m c X V v d D t T Z W N 0 a W 9 u M S 9 U Y W J s Z T E v Q 2 h h b m d l Z C B U e X B l L n t H b 2 F s I D E 1 L i B M a W Z l I G 9 u I E x h b m Q s M T R 9 J n F 1 b 3 Q 7 L C Z x d W 9 0 O 1 N l Y 3 R p b 2 4 x L 1 R h Y m x l M S 9 D a G F u Z 2 V k I F R 5 c G U u e 0 d v Y W w g M T Y u I F B l Y W N l L C B K d X N 0 a W N l I G F u Z C B T d H J v b m c g S W 5 z d G l 0 d X R p b 2 5 z L D E 1 f S Z x d W 9 0 O y w m c X V v d D t T Z W N 0 a W 9 u M S 9 U Y W J s Z T E v Q 2 h h b m d l Z C B U e X B l L n t H b 2 F s I D E 3 L i B Q Y X J 0 b m V y c 2 h p c H M g Z m 9 y I H R o Z S B H b 2 F s c y w x N n 0 m c X V v d D t d L C Z x d W 9 0 O 0 N v b H V t b k N v d W 5 0 J n F 1 b 3 Q 7 O j E 3 L C Z x d W 9 0 O 0 t l e U N v b H V t b k 5 h b W V z J n F 1 b 3 Q 7 O l t d L C Z x d W 9 0 O 0 N v b H V t b k l k Z W 5 0 a X R p Z X M m c X V v d D s 6 W y Z x d W 9 0 O 1 N l Y 3 R p b 2 4 x L 1 R h Y m x l M S 9 D a G F u Z 2 V k I F R 5 c G U u e 0 d v Y W w g M S 4 g T m 8 g U G 9 2 Z X J 0 e S w w f S Z x d W 9 0 O y w m c X V v d D t T Z W N 0 a W 9 u M S 9 U Y W J s Z T E v Q 2 h h b m d l Z C B U e X B l L n t H b 2 F s I D I u I F p l c m 8 g S H V u Z 2 V y L D F 9 J n F 1 b 3 Q 7 L C Z x d W 9 0 O 1 N l Y 3 R p b 2 4 x L 1 R h Y m x l M S 9 D a G F u Z 2 V k I F R 5 c G U u e 0 d v Y W w g M y 4 g R 2 9 v Z C B I Z W F s d G g g Y W 5 k I F d l b G w t Q m V p b m c s M n 0 m c X V v d D s s J n F 1 b 3 Q 7 U 2 V j d G l v b j E v V G F i b G U x L 0 N o Y W 5 n Z W Q g V H l w Z S 5 7 R 2 9 h b C A 0 L i B R d W F s a X R 5 I E V k d W N h d G l v b i w z f S Z x d W 9 0 O y w m c X V v d D t T Z W N 0 a W 9 u M S 9 U Y W J s Z T E v Q 2 h h b m d l Z C B U e X B l L n t H b 2 F s I D U u I E d l b m R l c i B F c X V h b G l 0 e S w 0 f S Z x d W 9 0 O y w m c X V v d D t T Z W N 0 a W 9 u M S 9 U Y W J s Z T E v Q 2 h h b m d l Z C B U e X B l L n t H b 2 F s I D Y u I E N s Z W F u I F d h d G V y I G F u Z C B T Y W 5 p d G F 0 a W 9 u L D V 9 J n F 1 b 3 Q 7 L C Z x d W 9 0 O 1 N l Y 3 R p b 2 4 x L 1 R h Y m x l M S 9 D a G F u Z 2 V k I F R 5 c G U u e 0 d v Y W w g N y 4 g Q W Z m b 3 J k Y W J s Z S B h b m Q g Q 2 x l Y W 4 g R W 5 l c m d 5 L D Z 9 J n F 1 b 3 Q 7 L C Z x d W 9 0 O 1 N l Y 3 R p b 2 4 x L 1 R h Y m x l M S 9 D a G F u Z 2 V k I F R 5 c G U u e 0 d v Y W w g O C 4 g R G V j Z W 5 0 I F d v c m s g Y W 5 k I E V j b 2 5 v b W l j I E d y b 3 d 0 a C w 3 f S Z x d W 9 0 O y w m c X V v d D t T Z W N 0 a W 9 u M S 9 U Y W J s Z T E v Q 2 h h b m d l Z C B U e X B l L n t H b 2 F s I D k u I E l u Z H V z d H J 5 L C B J b m 5 v d m F 0 a W 9 u I G F u Z C B J b m Z y Y X N 0 c n V j d H V y Z S w 4 f S Z x d W 9 0 O y w m c X V v d D t T Z W N 0 a W 9 u M S 9 U Y W J s Z T E v Q 2 h h b m d l Z C B U e X B l L n t H b 2 F s I D E w L i B S Z W R 1 Y 2 V k I E l u Z X F 1 Y W x p d H k s O X 0 m c X V v d D s s J n F 1 b 3 Q 7 U 2 V j d G l v b j E v V G F i b G U x L 0 N o Y W 5 n Z W Q g V H l w Z S 5 7 R 2 9 h b C A x M S 4 g U 3 V z d G F p b m F i b G U g Q 2 l 0 a W V z I G F u Z C B D b 2 1 t d W 5 p d G l l c y w x M H 0 m c X V v d D s s J n F 1 b 3 Q 7 U 2 V j d G l v b j E v V G F i b G U x L 0 N o Y W 5 n Z W Q g V H l w Z S 5 7 R 2 9 h b C A x M i 4 g U m V z c G 9 u c 2 l i b G U g Q 2 9 u c 3 V t c H R p b 2 4 g Y W 5 k I F B y b 2 R 1 Y 3 R p b 2 4 s M T F 9 J n F 1 b 3 Q 7 L C Z x d W 9 0 O 1 N l Y 3 R p b 2 4 x L 1 R h Y m x l M S 9 D a G F u Z 2 V k I F R 5 c G U u e 0 d v Y W w g M T M u I E N s a W 1 h d G U g Q W N 0 a W 9 u L D E y f S Z x d W 9 0 O y w m c X V v d D t T Z W N 0 a W 9 u M S 9 U Y W J s Z T E v Q 2 h h b m d l Z C B U e X B l L n t H b 2 F s I D E 0 L i B M a W Z l I E J l b G 9 3 I F d h d G V y L D E z f S Z x d W 9 0 O y w m c X V v d D t T Z W N 0 a W 9 u M S 9 U Y W J s Z T E v Q 2 h h b m d l Z C B U e X B l L n t H b 2 F s I D E 1 L i B M a W Z l I G 9 u I E x h b m Q s M T R 9 J n F 1 b 3 Q 7 L C Z x d W 9 0 O 1 N l Y 3 R p b 2 4 x L 1 R h Y m x l M S 9 D a G F u Z 2 V k I F R 5 c G U u e 0 d v Y W w g M T Y u I F B l Y W N l L C B K d X N 0 a W N l I G F u Z C B T d H J v b m c g S W 5 z d G l 0 d X R p b 2 5 z L D E 1 f S Z x d W 9 0 O y w m c X V v d D t T Z W N 0 a W 9 u M S 9 U Y W J s Z T E v Q 2 h h b m d l Z C B U e X B l L n t H b 2 F s I D E 3 L i B Q Y X J 0 b m V y c 2 h p c H M g Z m 9 y I H R o Z S B H b 2 F s c y w x N n 0 m c X V v d D t d L C Z x d W 9 0 O 1 J l b G F 0 a W 9 u c 2 h p c E l u Z m 8 m c X V v d D s 6 W 1 1 9 I i A v P j w v U 3 R h Y m x l R W 5 0 c m l l c z 4 8 L 0 l 0 Z W 0 + P E l 0 Z W 0 + P E l 0 Z W 1 M b 2 N h d G l v b j 4 8 S X R l b V R 5 c G U + R m 9 y b X V s Y T w v S X R l b V R 5 c G U + P E l 0 Z W 1 Q Y X R o P l N l Y 3 R p b 2 4 x L 1 R h Y m x l M S 9 T b 3 V y Y 2 U 8 L 0 l 0 Z W 1 Q Y X R o P j w v S X R l b U x v Y 2 F 0 a W 9 u P j x T d G F i b G V F b n R y a W V z I C 8 + P C 9 J d G V t P j x J d G V t P j x J d G V t T G 9 j Y X R p b 2 4 + P E l 0 Z W 1 U e X B l P k Z v c m 1 1 b G E 8 L 0 l 0 Z W 1 U e X B l P j x J d G V t U G F 0 a D 5 T Z W N 0 a W 9 u M S 9 U Y W J s Z T E v Q 2 h h b m d l Z C U y M F R 5 c G U 8 L 0 l 0 Z W 1 Q Y X R o P j w v S X R l b U x v Y 2 F 0 a W 9 u P j x T d G F i b G V F b n R y a W V z I C 8 + P C 9 J d G V t P j w v S X R l b X M + P C 9 M b 2 N h b F B h Y 2 t h Z 2 V N Z X R h Z G F 0 Y U Z p b G U + F g A A A F B L B Q Y A A A A A A A A A A A A A A A A A A A A A A A A m A Q A A A Q A A A N C M n d 8 B F d E R j H o A w E / C l + s B A A A A 5 q 6 4 t u / B 8 k K H h x 6 S v c w V n Q A A A A A C A A A A A A A Q Z g A A A A E A A C A A A A D D K p s U G Y R E C X R J 5 e N E B Z q H p f R Z l / D L L + 7 t + M H H r i p U U A A A A A A O g A A A A A I A A C A A A A B U 6 W l x u x 6 9 V r 9 Z A Y 7 z E a B G N d Y A 6 u 6 U I X 0 y N g 8 F f t P x q F A A A A A F e q I y f 6 D i p u p L h U e w 9 M O h u T Z s 0 V z e Y u L S t 4 e d u j y E i g v o t x d H R E + l k i h e z 8 / J C 7 o 7 V 3 M J g Y r 5 8 T p D c r r I p U V 6 m q S b m W g F c w k 5 N z W N A W V F n k A A A A C R Y I Y l A 1 i D H J B L j 6 n 5 d o 4 g r v z 5 X h S 2 s n f H Y N T P H W y X 8 h T D 4 E E F K R E 3 V P 7 N j q Y 7 k 3 q t P 1 2 2 S 5 / W 3 7 w y N 4 k X 0 S A 5 < / D a t a M a s h u p > 
</file>

<file path=customXml/item3.xml><?xml version="1.0" encoding="utf-8"?>
<ct:contentTypeSchema xmlns:ct="http://schemas.microsoft.com/office/2006/metadata/contentType" xmlns:ma="http://schemas.microsoft.com/office/2006/metadata/properties/metaAttributes" ct:_="" ma:_="" ma:contentTypeName="Document" ma:contentTypeID="0x0101002961A211499C3C4EADFD868D5C61BE6E" ma:contentTypeVersion="18" ma:contentTypeDescription="Create a new document." ma:contentTypeScope="" ma:versionID="70c54dc34b5136011dd767919f21199b">
  <xsd:schema xmlns:xsd="http://www.w3.org/2001/XMLSchema" xmlns:xs="http://www.w3.org/2001/XMLSchema" xmlns:p="http://schemas.microsoft.com/office/2006/metadata/properties" xmlns:ns2="49278ba5-48c9-4e13-8662-0e682511052b" xmlns:ns3="940beb4e-a07d-4df3-8eab-d01b4697a850" targetNamespace="http://schemas.microsoft.com/office/2006/metadata/properties" ma:root="true" ma:fieldsID="2f6d849a26fbc01dacfdb40c07e7d24c" ns2:_="" ns3:_="">
    <xsd:import namespace="49278ba5-48c9-4e13-8662-0e682511052b"/>
    <xsd:import namespace="940beb4e-a07d-4df3-8eab-d01b4697a85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278ba5-48c9-4e13-8662-0e682511052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1ec7f174-477c-4250-aa59-b7be7e066fb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40beb4e-a07d-4df3-8eab-d01b4697a850"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46f987d3-e61a-490a-89ef-79e320f09f58}" ma:internalName="TaxCatchAll" ma:showField="CatchAllData" ma:web="940beb4e-a07d-4df3-8eab-d01b4697a85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49278ba5-48c9-4e13-8662-0e682511052b">
      <Terms xmlns="http://schemas.microsoft.com/office/infopath/2007/PartnerControls"/>
    </lcf76f155ced4ddcb4097134ff3c332f>
    <TaxCatchAll xmlns="940beb4e-a07d-4df3-8eab-d01b4697a850" xsi:nil="true"/>
  </documentManagement>
</p:properties>
</file>

<file path=customXml/itemProps1.xml><?xml version="1.0" encoding="utf-8"?>
<ds:datastoreItem xmlns:ds="http://schemas.openxmlformats.org/officeDocument/2006/customXml" ds:itemID="{184A8689-E637-460F-A06A-DB6B0BAFF14B}">
  <ds:schemaRefs>
    <ds:schemaRef ds:uri="http://schemas.microsoft.com/sharepoint/v3/contenttype/forms"/>
  </ds:schemaRefs>
</ds:datastoreItem>
</file>

<file path=customXml/itemProps2.xml><?xml version="1.0" encoding="utf-8"?>
<ds:datastoreItem xmlns:ds="http://schemas.openxmlformats.org/officeDocument/2006/customXml" ds:itemID="{44B87B7E-69DD-4C30-8E2C-DC4A180FDBBC}">
  <ds:schemaRefs>
    <ds:schemaRef ds:uri="http://schemas.microsoft.com/DataMashup"/>
  </ds:schemaRefs>
</ds:datastoreItem>
</file>

<file path=customXml/itemProps3.xml><?xml version="1.0" encoding="utf-8"?>
<ds:datastoreItem xmlns:ds="http://schemas.openxmlformats.org/officeDocument/2006/customXml" ds:itemID="{728F3BA8-1E6D-451E-B9FE-BE99FD27A6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9278ba5-48c9-4e13-8662-0e682511052b"/>
    <ds:schemaRef ds:uri="940beb4e-a07d-4df3-8eab-d01b4697a8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0B1E9784-8912-4FB0-921B-C654625995C7}">
  <ds:schemaRefs>
    <ds:schemaRef ds:uri="940beb4e-a07d-4df3-8eab-d01b4697a850"/>
    <ds:schemaRef ds:uri="http://www.w3.org/XML/1998/namespace"/>
    <ds:schemaRef ds:uri="http://purl.org/dc/elements/1.1/"/>
    <ds:schemaRef ds:uri="http://schemas.microsoft.com/office/2006/documentManagement/types"/>
    <ds:schemaRef ds:uri="49278ba5-48c9-4e13-8662-0e682511052b"/>
    <ds:schemaRef ds:uri="http://schemas.microsoft.com/office/2006/metadata/properties"/>
    <ds:schemaRef ds:uri="http://purl.org/dc/dcmitype/"/>
    <ds:schemaRef ds:uri="http://schemas.microsoft.com/office/infopath/2007/PartnerControls"/>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SDG SUMMARY </vt:lpstr>
      <vt:lpstr>P&amp;C (PROGRAMS &amp; COURSES)</vt:lpstr>
      <vt:lpstr>BWR (BE WORLD READY)</vt:lpstr>
      <vt:lpstr>I-NC (INSIDE NC ARTICLES)</vt:lpstr>
      <vt:lpstr>SPD (SUSTAINABILITY PROJECTS)</vt:lpstr>
      <vt:lpstr>SDG GOALS AND TARGETS</vt:lpstr>
      <vt:lpstr>SDG COMPETENCY KEYWORDS</vt:lpstr>
      <vt:lpstr>SUPPORTING INFO</vt:lpstr>
    </vt:vector>
  </TitlesOfParts>
  <Manager/>
  <Company>Niagara College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User</dc:creator>
  <cp:keywords/>
  <dc:description/>
  <cp:lastModifiedBy>Taryn Wilkinson</cp:lastModifiedBy>
  <cp:revision/>
  <dcterms:created xsi:type="dcterms:W3CDTF">2020-11-04T16:34:14Z</dcterms:created>
  <dcterms:modified xsi:type="dcterms:W3CDTF">2024-03-13T16:53:45Z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0x0101002961A211499C3C4EADFD868D5C61BE6E</vt:lpwstr>
  </property>
  <property fmtid="{D5CDD505-2E9C-101B-9397-08002B2CF9AE}" pid="3" name="Order">
    <vt:r8>300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SIP_Label_1ac8737e-4a28-4017-b4ee-087b55ef5299_Enabled">
    <vt:lpwstr>true</vt:lpwstr>
  </property>
  <property fmtid="{D5CDD505-2E9C-101B-9397-08002B2CF9AE}" pid="11" name="MSIP_Label_1ac8737e-4a28-4017-b4ee-087b55ef5299_SetDate">
    <vt:lpwstr>2022-03-23T15:59:33Z</vt:lpwstr>
  </property>
  <property fmtid="{D5CDD505-2E9C-101B-9397-08002B2CF9AE}" pid="12" name="MSIP_Label_1ac8737e-4a28-4017-b4ee-087b55ef5299_Method">
    <vt:lpwstr>Standard</vt:lpwstr>
  </property>
  <property fmtid="{D5CDD505-2E9C-101B-9397-08002B2CF9AE}" pid="13" name="MSIP_Label_1ac8737e-4a28-4017-b4ee-087b55ef5299_Name">
    <vt:lpwstr>General</vt:lpwstr>
  </property>
  <property fmtid="{D5CDD505-2E9C-101B-9397-08002B2CF9AE}" pid="14" name="MSIP_Label_1ac8737e-4a28-4017-b4ee-087b55ef5299_SiteId">
    <vt:lpwstr>0edf0ac2-4bf0-4a8e-90b2-b3f527902fb9</vt:lpwstr>
  </property>
  <property fmtid="{D5CDD505-2E9C-101B-9397-08002B2CF9AE}" pid="15" name="MSIP_Label_1ac8737e-4a28-4017-b4ee-087b55ef5299_ActionId">
    <vt:lpwstr>e60c9f52-40f7-4e28-81b8-d0e49d0bb659</vt:lpwstr>
  </property>
  <property fmtid="{D5CDD505-2E9C-101B-9397-08002B2CF9AE}" pid="16" name="MSIP_Label_1ac8737e-4a28-4017-b4ee-087b55ef5299_ContentBits">
    <vt:lpwstr>0</vt:lpwstr>
  </property>
  <property fmtid="{D5CDD505-2E9C-101B-9397-08002B2CF9AE}" pid="17" name="MediaServiceImageTags">
    <vt:lpwstr/>
  </property>
</Properties>
</file>